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esktop\"/>
    </mc:Choice>
  </mc:AlternateContent>
  <xr:revisionPtr revIDLastSave="0" documentId="13_ncr:1_{7DC15772-8325-45FB-9E2E-738749663640}" xr6:coauthVersionLast="47" xr6:coauthVersionMax="47" xr10:uidLastSave="{00000000-0000-0000-0000-000000000000}"/>
  <bookViews>
    <workbookView xWindow="-108" yWindow="-108" windowWidth="23256" windowHeight="1257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10" r:id="rId5"/>
    <sheet name="6. OSVČ" sheetId="11" r:id="rId6"/>
    <sheet name="7. Přehled zdrojů" sheetId="12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DOTACE'!$A$1:$E$60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2" l="1"/>
  <c r="E11" i="12"/>
  <c r="E22" i="12" s="1"/>
  <c r="E39" i="12" s="1"/>
  <c r="C7" i="12"/>
  <c r="C16" i="1"/>
  <c r="C50" i="12"/>
  <c r="C49" i="12"/>
  <c r="C48" i="12"/>
  <c r="C47" i="12"/>
  <c r="D11" i="12"/>
  <c r="G11" i="12" s="1"/>
  <c r="E1" i="12"/>
  <c r="C6" i="12"/>
  <c r="A6" i="12"/>
  <c r="E49" i="11"/>
  <c r="E48" i="11"/>
  <c r="E47" i="11"/>
  <c r="E46" i="11"/>
  <c r="C6" i="11"/>
  <c r="E6" i="11" s="1"/>
  <c r="A6" i="11"/>
  <c r="G57" i="10"/>
  <c r="G56" i="10"/>
  <c r="G55" i="10"/>
  <c r="G54" i="10"/>
  <c r="D7" i="10"/>
  <c r="C6" i="10"/>
  <c r="A6" i="10"/>
  <c r="C4" i="12"/>
  <c r="C3" i="12"/>
  <c r="C2" i="12"/>
  <c r="C1" i="12"/>
  <c r="B4" i="11"/>
  <c r="B3" i="11"/>
  <c r="B2" i="11"/>
  <c r="B1" i="11"/>
  <c r="B4" i="10"/>
  <c r="B3" i="10"/>
  <c r="B2" i="10"/>
  <c r="B1" i="10"/>
  <c r="E37" i="12"/>
  <c r="D37" i="12"/>
  <c r="A36" i="12"/>
  <c r="G35" i="12"/>
  <c r="G34" i="12"/>
  <c r="G33" i="12"/>
  <c r="G32" i="12"/>
  <c r="G31" i="12"/>
  <c r="G30" i="12"/>
  <c r="G29" i="12"/>
  <c r="G28" i="12"/>
  <c r="G27" i="12"/>
  <c r="G26" i="12"/>
  <c r="E25" i="12"/>
  <c r="D25" i="12"/>
  <c r="G24" i="12"/>
  <c r="G23" i="12"/>
  <c r="A21" i="12"/>
  <c r="G20" i="12"/>
  <c r="G19" i="12"/>
  <c r="G18" i="12"/>
  <c r="G17" i="12"/>
  <c r="G16" i="12"/>
  <c r="G15" i="12"/>
  <c r="G14" i="12"/>
  <c r="G13" i="12"/>
  <c r="G12" i="12"/>
  <c r="E7" i="11"/>
  <c r="D6" i="11"/>
  <c r="M48" i="10"/>
  <c r="M47" i="10"/>
  <c r="M46" i="10"/>
  <c r="M45" i="10"/>
  <c r="M44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D12" i="10"/>
  <c r="I5" i="10"/>
  <c r="A53" i="5"/>
  <c r="A54" i="5"/>
  <c r="A55" i="5"/>
  <c r="A52" i="5"/>
  <c r="B53" i="3"/>
  <c r="B54" i="3"/>
  <c r="B55" i="3"/>
  <c r="B52" i="3"/>
  <c r="A13" i="4"/>
  <c r="F24" i="3"/>
  <c r="F25" i="3"/>
  <c r="F26" i="3"/>
  <c r="F27" i="3"/>
  <c r="F28" i="3"/>
  <c r="F29" i="3"/>
  <c r="F30" i="3"/>
  <c r="F31" i="3"/>
  <c r="F23" i="3"/>
  <c r="F32" i="3"/>
  <c r="F22" i="3"/>
  <c r="F14" i="3"/>
  <c r="F15" i="3"/>
  <c r="F16" i="3"/>
  <c r="F17" i="3"/>
  <c r="F18" i="3"/>
  <c r="F19" i="3"/>
  <c r="F20" i="3"/>
  <c r="F13" i="3"/>
  <c r="F9" i="3"/>
  <c r="F10" i="3"/>
  <c r="F11" i="3"/>
  <c r="F8" i="3"/>
  <c r="E21" i="3"/>
  <c r="E12" i="3"/>
  <c r="E7" i="3"/>
  <c r="E6" i="3" s="1"/>
  <c r="D22" i="12" l="1"/>
  <c r="D39" i="12" s="1"/>
  <c r="F12" i="12" s="1"/>
  <c r="O7" i="12"/>
  <c r="D7" i="12"/>
  <c r="E33" i="3"/>
  <c r="F31" i="12" l="1"/>
  <c r="H39" i="12"/>
  <c r="F35" i="12"/>
  <c r="F33" i="12"/>
  <c r="F19" i="12"/>
  <c r="F32" i="12"/>
  <c r="F28" i="12"/>
  <c r="F27" i="12"/>
  <c r="F14" i="12"/>
  <c r="F23" i="12"/>
  <c r="F25" i="12" s="1"/>
  <c r="F24" i="12"/>
  <c r="F29" i="12"/>
  <c r="F20" i="12"/>
  <c r="F15" i="12"/>
  <c r="F17" i="12"/>
  <c r="F16" i="12"/>
  <c r="F11" i="12"/>
  <c r="F13" i="12"/>
  <c r="F18" i="12"/>
  <c r="F30" i="12"/>
  <c r="F26" i="12"/>
  <c r="F34" i="12"/>
  <c r="C12" i="4"/>
  <c r="C6" i="3"/>
  <c r="C10" i="4"/>
  <c r="B6" i="3"/>
  <c r="A16" i="1"/>
  <c r="A6" i="5"/>
  <c r="C1" i="3"/>
  <c r="F22" i="12" l="1"/>
  <c r="F39" i="12" s="1"/>
  <c r="G39" i="12" s="1"/>
  <c r="F37" i="12"/>
  <c r="C3" i="3"/>
  <c r="C6" i="5" l="1"/>
  <c r="I5" i="5"/>
  <c r="B4" i="5"/>
  <c r="B3" i="5"/>
  <c r="B2" i="5"/>
  <c r="B1" i="5"/>
  <c r="A1" i="5"/>
  <c r="D7" i="3"/>
  <c r="F7" i="3" l="1"/>
  <c r="D21" i="3" l="1"/>
  <c r="F21" i="3" s="1"/>
  <c r="C2" i="3"/>
  <c r="D12" i="3"/>
  <c r="C4" i="3"/>
  <c r="B1" i="1"/>
  <c r="B2" i="1"/>
  <c r="G16" i="1"/>
  <c r="H16" i="1"/>
  <c r="C33" i="3"/>
  <c r="F12" i="3" l="1"/>
  <c r="F6" i="3" s="1"/>
  <c r="F34" i="3" s="1"/>
  <c r="D6" i="3"/>
  <c r="D33" i="3"/>
  <c r="F33" i="3" l="1"/>
  <c r="G34" i="3"/>
  <c r="H32" i="3" s="1"/>
  <c r="I16" i="1"/>
  <c r="G33" i="3"/>
  <c r="A34" i="3" l="1"/>
  <c r="I32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<sst xmlns="http://schemas.openxmlformats.org/spreadsheetml/2006/main" count="351" uniqueCount="244">
  <si>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</si>
  <si>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</si>
  <si>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</si>
  <si>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</si>
  <si>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</si>
  <si>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</si>
  <si>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</si>
  <si>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</si>
  <si>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</si>
  <si>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</si>
  <si>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</si>
  <si>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</si>
  <si>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</si>
  <si>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</si>
  <si>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</si>
  <si>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</si>
  <si>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</si>
  <si>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</si>
  <si>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</si>
  <si>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</si>
  <si>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</si>
  <si>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</si>
  <si>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</si>
  <si>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</si>
  <si>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</si>
  <si>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</si>
  <si>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</si>
  <si>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</si>
  <si>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</si>
  <si>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</si>
  <si>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</si>
  <si>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</si>
  <si>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</si>
  <si>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</si>
  <si>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</si>
  <si>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</si>
  <si>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</si>
  <si>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</si>
  <si>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</si>
  <si>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</si>
  <si>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</si>
  <si>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</si>
  <si>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</si>
  <si>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</si>
  <si>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</si>
  <si>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</si>
  <si>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</si>
  <si>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</si>
  <si>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</si>
  <si>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</si>
  <si>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</si>
  <si>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</si>
  <si>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</si>
  <si>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</si>
  <si>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</si>
  <si>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</si>
  <si>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</si>
  <si>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</si>
  <si>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</si>
  <si>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</si>
  <si>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</si>
  <si>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</si>
  <si>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</si>
  <si>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</si>
  <si>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</si>
  <si>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</si>
  <si>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</si>
  <si>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</si>
  <si>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</si>
  <si>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</si>
  <si>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</si>
  <si>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</si>
  <si>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</si>
  <si>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</si>
  <si>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</si>
  <si>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Ostatní služby</t>
  </si>
  <si>
    <t>- Nájemné prostor a zařízení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</si>
  <si>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</si>
  <si>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</si>
  <si>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</si>
  <si>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</si>
  <si>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</si>
  <si>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</si>
  <si>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</si>
  <si>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</si>
  <si>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</si>
  <si>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</si>
  <si>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</si>
  <si>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</si>
  <si>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</si>
  <si>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</si>
  <si>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</si>
  <si>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</si>
  <si>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</si>
  <si>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</si>
  <si>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</si>
  <si>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</si>
  <si>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</si>
  <si>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</si>
  <si>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</si>
  <si>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</si>
  <si>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</si>
  <si>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</si>
  <si>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</si>
  <si>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</si>
  <si>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</si>
  <si>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</si>
  <si>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</si>
  <si>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</si>
  <si>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</si>
  <si>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</si>
  <si>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</si>
  <si>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</si>
  <si>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</si>
  <si>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</si>
  <si>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</si>
  <si>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</si>
  <si>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</si>
  <si>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</si>
  <si>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</si>
  <si>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</si>
  <si>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</si>
  <si>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</si>
  <si>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</si>
  <si>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</si>
  <si>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</si>
  <si>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</si>
  <si>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</si>
  <si>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</si>
  <si>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</si>
  <si>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</si>
  <si>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</si>
  <si>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</si>
  <si>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</si>
  <si>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</si>
  <si>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</si>
  <si>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</si>
  <si>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</si>
  <si>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</si>
  <si>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</si>
  <si>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</si>
  <si>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</si>
  <si>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</si>
  <si>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</si>
  <si>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</si>
  <si>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</si>
  <si>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</si>
  <si>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</si>
  <si>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</si>
  <si>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</si>
  <si>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</si>
  <si>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</si>
  <si>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</si>
  <si>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</si>
  <si>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</si>
  <si>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</si>
  <si>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</si>
  <si>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</si>
  <si>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</si>
  <si>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</si>
  <si>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</si>
  <si>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</si>
  <si>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</si>
  <si>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</si>
  <si>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</si>
  <si>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</si>
  <si>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</si>
  <si>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</si>
  <si>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</si>
  <si>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</si>
  <si>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</si>
  <si>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</si>
  <si>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</si>
  <si>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</si>
  <si>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</si>
  <si>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</si>
  <si>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</si>
  <si>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</si>
  <si>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</si>
  <si>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</si>
  <si>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</si>
  <si>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</si>
  <si>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</si>
  <si>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</si>
  <si>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</si>
  <si>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</si>
  <si>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</si>
  <si>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</si>
  <si>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</si>
  <si>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</si>
  <si>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</si>
  <si>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</si>
  <si>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</si>
  <si>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PU21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</si>
  <si>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</si>
  <si>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</si>
  <si>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</si>
  <si>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</si>
  <si>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</si>
  <si>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</si>
  <si>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</si>
  <si>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Ostatní zdroje spolufinancování</t>
  </si>
  <si>
    <t>Celkové náklady</t>
  </si>
  <si>
    <t>- Energie</t>
  </si>
  <si>
    <t>- Pojištění (pojištění odpovědnosti za škodu, pojištění sportovních potřeb a sportovního materiálu)</t>
  </si>
  <si>
    <t>- Nájemné za pronájem věcí movitých</t>
  </si>
  <si>
    <t>- Provozní náklady na služby nezbytné pro zajištění provozu</t>
  </si>
  <si>
    <t>Zákonné odvody (mzdy, DPP, DPČ)</t>
  </si>
  <si>
    <t>Dohody o pracovní činnosti (bez odvodů)- limit: 300 Kč/h a zároveň 50 tis. Kč/měs.</t>
  </si>
  <si>
    <t>Dohody o provedení práce (bez odvodů) - limit: 300 Kč/h a zároveň 50 tis. Kč/měs.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</si>
  <si>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</si>
  <si>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</si>
  <si>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</si>
  <si>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</si>
  <si>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</si>
  <si>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</si>
  <si>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</si>
  <si>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</si>
  <si>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</si>
  <si>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</si>
  <si>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</si>
  <si>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</si>
  <si>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</si>
  <si>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</si>
  <si>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</si>
  <si>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</si>
  <si>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</si>
  <si>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</si>
  <si>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</si>
  <si>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</si>
  <si>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</si>
  <si>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</si>
  <si>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</si>
  <si>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</si>
  <si>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</si>
  <si>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</si>
  <si>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</si>
  <si>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</si>
  <si>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</si>
  <si>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</si>
  <si>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</si>
  <si>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</si>
  <si>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</si>
  <si>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„PU21_VYÚČTOVÁNÍ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</si>
</sst>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7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0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Border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Fill="1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Protection="1"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Fill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Fill="1" applyBorder="1" applyAlignment="1" applyProtection="1">
      <alignment horizontal="left" vertical="center" wrapText="1"/>
      <protection locked="0" hidden="1"/>
    </xf>
    <xf numFmtId="0" fontId="41" fillId="0" borderId="0" xfId="0" applyFont="1" applyFill="1" applyProtection="1">
      <protection locked="0" hidden="1"/>
    </xf>
    <xf numFmtId="0" fontId="38" fillId="0" borderId="0" xfId="0" applyFont="1" applyFill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0" fillId="0" borderId="38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44" fontId="8" fillId="12" borderId="30" xfId="1" applyFont="1" applyFill="1" applyBorder="1" applyAlignment="1" applyProtection="1">
      <alignment horizontal="right" vertical="center"/>
      <protection locked="0" hidden="1"/>
    </xf>
    <xf numFmtId="44" fontId="7" fillId="9" borderId="1" xfId="1" applyFont="1" applyFill="1" applyBorder="1" applyAlignment="1" applyProtection="1">
      <alignment horizontal="right" vertical="center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5" fillId="10" borderId="4" xfId="1" applyFont="1" applyFill="1" applyBorder="1" applyAlignment="1" applyProtection="1">
      <alignment horizontal="right" vertical="center"/>
      <protection locked="0" hidden="1"/>
    </xf>
    <xf numFmtId="49" fontId="7" fillId="6" borderId="33" xfId="2" applyNumberFormat="1" applyFont="1" applyFill="1" applyBorder="1" applyAlignment="1" applyProtection="1">
      <alignment horizontal="center" vertical="center" wrapText="1"/>
      <protection locked="0" hidden="1"/>
    </xf>
    <xf numFmtId="44" fontId="5" fillId="0" borderId="14" xfId="2" applyNumberFormat="1" applyFont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44" fontId="7" fillId="9" borderId="0" xfId="1" applyFont="1" applyFill="1" applyBorder="1" applyAlignment="1" applyProtection="1">
      <alignment horizontal="right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7" fillId="9" borderId="16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5" xfId="2" applyNumberFormat="1" applyFont="1" applyFill="1" applyBorder="1" applyAlignment="1" applyProtection="1">
      <alignment horizontal="center" vertical="center"/>
      <protection locked="0" hidden="1"/>
    </xf>
    <xf numFmtId="44" fontId="18" fillId="11" borderId="50" xfId="1" applyFont="1" applyFill="1" applyBorder="1" applyAlignment="1" applyProtection="1">
      <alignment horizontal="center" vertical="center" wrapText="1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18" fillId="11" borderId="61" xfId="1" applyFont="1" applyFill="1" applyBorder="1" applyAlignment="1" applyProtection="1">
      <alignment horizontal="center" vertical="center" wrapText="1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0" borderId="29" xfId="2" applyFill="1" applyBorder="1" applyAlignment="1" applyProtection="1">
      <alignment horizontal="center" vertical="center" wrapText="1"/>
      <protection locked="0" hidden="1"/>
    </xf>
    <xf numFmtId="0" fontId="7" fillId="9" borderId="42" xfId="2" applyNumberFormat="1" applyFont="1" applyFill="1" applyBorder="1" applyAlignment="1" applyProtection="1">
      <alignment horizontal="center" vertical="center"/>
      <protection locked="0" hidden="1"/>
    </xf>
    <xf numFmtId="0" fontId="7" fillId="9" borderId="43" xfId="2" applyNumberFormat="1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1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185935</xdr:colOff>
      <xdr:row>0</xdr:row>
      <xdr:rowOff>26670</xdr:rowOff>
    </xdr:from>
    <xdr:to>
      <xdr:col>5</xdr:col>
      <xdr:colOff>198121</xdr:colOff>
      <xdr:row>3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35" y="2667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74F624E-FE04-49E0-837B-9AE323994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2BBEE87-2D54-43FE-A7F6-DBB5BEDC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F1742C2-09DC-4F64-9416-3E4C36CF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abSelected="1" zoomScaleNormal="60" zoomScaleSheetLayoutView="100" workbookViewId="0">
      <selection activeCell="A5" sqref="A5"/>
    </sheetView>
  </sheetViews>
  <sheetFormatPr defaultColWidth="8.88671875" defaultRowHeight="14.4" x14ac:dyDescent="0.3"/>
  <cols>
    <col min="1" max="1" width="71.44140625" style="6" customWidth="1"/>
    <col min="2" max="2" width="57.44140625" style="6" customWidth="1"/>
    <col min="3" max="3" width="9.88671875" style="6" customWidth="1"/>
    <col min="4" max="6" width="8.88671875" style="6"/>
    <col min="7" max="7" width="19.88671875" style="6" bestFit="1" customWidth="1"/>
    <col min="8" max="8" width="11.6640625" style="6" customWidth="1"/>
    <col min="9" max="16384" width="8.88671875" style="6"/>
  </cols>
  <sheetData>
    <row r="1" spans="1:8" x14ac:dyDescent="0.3">
      <c r="A1" s="234"/>
      <c r="B1" s="14" t="s">
        <v>35</v>
      </c>
    </row>
    <row r="2" spans="1:8" x14ac:dyDescent="0.3">
      <c r="A2" s="235"/>
      <c r="B2" s="237" t="s">
        <v>193</v>
      </c>
      <c r="C2" s="15" t="s">
        <v>194</v>
      </c>
    </row>
    <row r="3" spans="1:8" x14ac:dyDescent="0.3">
      <c r="A3" s="236"/>
      <c r="B3" s="238"/>
    </row>
    <row r="4" spans="1:8" x14ac:dyDescent="0.3">
      <c r="A4" s="239" t="s">
        <v>36</v>
      </c>
      <c r="B4" s="240"/>
    </row>
    <row r="5" spans="1:8" x14ac:dyDescent="0.3">
      <c r="A5" s="19" t="s">
        <v>37</v>
      </c>
      <c r="B5" s="1"/>
    </row>
    <row r="6" spans="1:8" x14ac:dyDescent="0.3">
      <c r="A6" s="19" t="s">
        <v>38</v>
      </c>
      <c r="B6" s="13"/>
    </row>
    <row r="7" spans="1:8" x14ac:dyDescent="0.3">
      <c r="A7" s="19" t="s">
        <v>39</v>
      </c>
      <c r="B7" s="1"/>
    </row>
    <row r="8" spans="1:8" x14ac:dyDescent="0.3">
      <c r="A8" s="19" t="s">
        <v>40</v>
      </c>
      <c r="B8" s="1"/>
    </row>
    <row r="9" spans="1:8" x14ac:dyDescent="0.3">
      <c r="A9" s="19" t="s">
        <v>41</v>
      </c>
      <c r="B9" s="1"/>
    </row>
    <row r="10" spans="1:8" ht="16.95" customHeight="1" x14ac:dyDescent="0.3">
      <c r="A10" s="19" t="s">
        <v>199</v>
      </c>
      <c r="B10" s="1"/>
      <c r="C10" s="22" t="str">
        <f>IF(B10=0,"1. strana Rozhodnutí nahoře - čj","")</f>
        <v>1. strana Rozhodnutí nahoře - čj</v>
      </c>
    </row>
    <row r="11" spans="1:8" x14ac:dyDescent="0.3">
      <c r="A11" s="19" t="s">
        <v>52</v>
      </c>
      <c r="B11" s="2"/>
    </row>
    <row r="12" spans="1:8" ht="26.4" x14ac:dyDescent="0.3">
      <c r="A12" s="23" t="s">
        <v>210</v>
      </c>
      <c r="B12" s="2"/>
      <c r="C12" s="15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3">
      <c r="A13" s="23" t="str">
        <f>IF(B12&gt;0,"Uveďte prosím datum provedené vratky","")</f>
        <v/>
      </c>
      <c r="B13" s="2"/>
      <c r="C13" s="15"/>
    </row>
    <row r="14" spans="1:8" x14ac:dyDescent="0.3">
      <c r="A14" s="241" t="s">
        <v>42</v>
      </c>
      <c r="B14" s="242"/>
    </row>
    <row r="15" spans="1:8" x14ac:dyDescent="0.3">
      <c r="A15" s="24" t="s">
        <v>43</v>
      </c>
      <c r="B15" s="1"/>
    </row>
    <row r="16" spans="1:8" ht="21" x14ac:dyDescent="0.3">
      <c r="A16" s="19" t="s">
        <v>44</v>
      </c>
      <c r="B16" s="1"/>
      <c r="G16" s="16" t="s">
        <v>133</v>
      </c>
      <c r="H16" s="16" t="s">
        <v>134</v>
      </c>
    </row>
    <row r="17" spans="1:8" x14ac:dyDescent="0.3">
      <c r="A17" s="19" t="s">
        <v>45</v>
      </c>
      <c r="B17" s="1"/>
      <c r="G17" s="17" t="s">
        <v>136</v>
      </c>
      <c r="H17" s="18" t="s">
        <v>137</v>
      </c>
    </row>
    <row r="18" spans="1:8" x14ac:dyDescent="0.3">
      <c r="A18" s="241" t="s">
        <v>46</v>
      </c>
      <c r="B18" s="242"/>
      <c r="G18" s="17" t="s">
        <v>138</v>
      </c>
      <c r="H18" s="18" t="s">
        <v>139</v>
      </c>
    </row>
    <row r="19" spans="1:8" x14ac:dyDescent="0.3">
      <c r="A19" s="243" t="s">
        <v>47</v>
      </c>
      <c r="B19" s="244"/>
      <c r="G19" s="17" t="s">
        <v>140</v>
      </c>
      <c r="H19" s="18" t="s">
        <v>141</v>
      </c>
    </row>
    <row r="20" spans="1:8" x14ac:dyDescent="0.3">
      <c r="A20" s="24" t="s">
        <v>43</v>
      </c>
      <c r="B20" s="1"/>
      <c r="G20" s="17" t="s">
        <v>142</v>
      </c>
      <c r="H20" s="18" t="s">
        <v>143</v>
      </c>
    </row>
    <row r="21" spans="1:8" x14ac:dyDescent="0.3">
      <c r="A21" s="19" t="s">
        <v>44</v>
      </c>
      <c r="B21" s="1"/>
      <c r="G21" s="20" t="s">
        <v>149</v>
      </c>
      <c r="H21" s="21" t="s">
        <v>150</v>
      </c>
    </row>
    <row r="22" spans="1:8" x14ac:dyDescent="0.3">
      <c r="A22" s="19" t="s">
        <v>45</v>
      </c>
      <c r="B22" s="1"/>
      <c r="G22" s="20" t="s">
        <v>159</v>
      </c>
      <c r="H22" s="21" t="s">
        <v>160</v>
      </c>
    </row>
    <row r="23" spans="1:8" x14ac:dyDescent="0.3">
      <c r="A23" s="243" t="s">
        <v>48</v>
      </c>
      <c r="B23" s="244"/>
      <c r="G23" s="20" t="s">
        <v>161</v>
      </c>
      <c r="H23" s="21" t="s">
        <v>162</v>
      </c>
    </row>
    <row r="24" spans="1:8" x14ac:dyDescent="0.3">
      <c r="A24" s="25" t="s">
        <v>43</v>
      </c>
      <c r="B24" s="3"/>
      <c r="G24" s="20" t="s">
        <v>163</v>
      </c>
      <c r="H24" s="21" t="s">
        <v>164</v>
      </c>
    </row>
    <row r="25" spans="1:8" x14ac:dyDescent="0.3">
      <c r="A25" s="19" t="s">
        <v>44</v>
      </c>
      <c r="B25" s="1"/>
      <c r="G25" s="20" t="s">
        <v>165</v>
      </c>
      <c r="H25" s="21" t="s">
        <v>166</v>
      </c>
    </row>
    <row r="26" spans="1:8" ht="15" thickBot="1" x14ac:dyDescent="0.35">
      <c r="A26" s="26" t="s">
        <v>45</v>
      </c>
      <c r="B26" s="4"/>
      <c r="G26" s="17" t="s">
        <v>167</v>
      </c>
      <c r="H26" s="18" t="s">
        <v>168</v>
      </c>
    </row>
    <row r="27" spans="1:8" ht="27.6" customHeight="1" x14ac:dyDescent="0.3">
      <c r="A27" s="243" t="s">
        <v>211</v>
      </c>
      <c r="B27" s="244"/>
      <c r="G27" s="17" t="s">
        <v>169</v>
      </c>
      <c r="H27" s="18" t="s">
        <v>170</v>
      </c>
    </row>
    <row r="28" spans="1:8" ht="11.4" customHeight="1" x14ac:dyDescent="0.3">
      <c r="A28" s="24" t="s">
        <v>43</v>
      </c>
      <c r="B28" s="1"/>
      <c r="G28" s="17" t="s">
        <v>171</v>
      </c>
      <c r="H28" s="18" t="s">
        <v>172</v>
      </c>
    </row>
    <row r="29" spans="1:8" ht="31.2" customHeight="1" x14ac:dyDescent="0.3">
      <c r="A29" s="19" t="s">
        <v>44</v>
      </c>
      <c r="B29" s="1"/>
      <c r="G29" s="17" t="s">
        <v>173</v>
      </c>
      <c r="H29" s="18" t="s">
        <v>174</v>
      </c>
    </row>
    <row r="30" spans="1:8" ht="18" customHeight="1" x14ac:dyDescent="0.3">
      <c r="A30" s="19" t="s">
        <v>45</v>
      </c>
      <c r="B30" s="1"/>
      <c r="G30" s="20" t="s">
        <v>175</v>
      </c>
      <c r="H30" s="21" t="s">
        <v>176</v>
      </c>
    </row>
    <row r="31" spans="1:8" x14ac:dyDescent="0.3">
      <c r="A31" s="243" t="s">
        <v>212</v>
      </c>
      <c r="B31" s="244"/>
    </row>
    <row r="32" spans="1:8" x14ac:dyDescent="0.3">
      <c r="A32" s="25" t="s">
        <v>43</v>
      </c>
      <c r="B32" s="3"/>
    </row>
    <row r="33" spans="1:2" x14ac:dyDescent="0.3">
      <c r="A33" s="19" t="s">
        <v>44</v>
      </c>
      <c r="B33" s="1"/>
    </row>
    <row r="34" spans="1:2" ht="15" thickBot="1" x14ac:dyDescent="0.35">
      <c r="A34" s="26" t="s">
        <v>45</v>
      </c>
      <c r="B34" s="4"/>
    </row>
    <row r="35" spans="1:2" ht="22.95" customHeight="1" x14ac:dyDescent="0.3">
      <c r="A35" s="245" t="s">
        <v>55</v>
      </c>
      <c r="B35" s="245"/>
    </row>
    <row r="36" spans="1:2" ht="22.95" customHeight="1" x14ac:dyDescent="0.3">
      <c r="A36" s="27"/>
      <c r="B36" s="27"/>
    </row>
    <row r="37" spans="1:2" ht="22.95" customHeight="1" x14ac:dyDescent="0.3">
      <c r="A37" s="230" t="s">
        <v>243</v>
      </c>
      <c r="B37" s="230"/>
    </row>
    <row r="38" spans="1:2" ht="22.95" customHeight="1" x14ac:dyDescent="0.3">
      <c r="A38" s="230" t="s">
        <v>49</v>
      </c>
      <c r="B38" s="230"/>
    </row>
    <row r="39" spans="1:2" ht="10.199999999999999" customHeight="1" x14ac:dyDescent="0.3"/>
    <row r="41" spans="1:2" x14ac:dyDescent="0.3">
      <c r="A41" s="11" t="s">
        <v>50</v>
      </c>
      <c r="B41" s="28"/>
    </row>
    <row r="42" spans="1:2" x14ac:dyDescent="0.3">
      <c r="A42" s="11"/>
      <c r="B42" s="28"/>
    </row>
    <row r="43" spans="1:2" x14ac:dyDescent="0.3">
      <c r="A43" s="29" t="s">
        <v>53</v>
      </c>
      <c r="B43" s="30" t="s">
        <v>54</v>
      </c>
    </row>
    <row r="44" spans="1:2" x14ac:dyDescent="0.3">
      <c r="A44" s="1"/>
      <c r="B44" s="31"/>
    </row>
    <row r="45" spans="1:2" x14ac:dyDescent="0.3">
      <c r="A45" s="1"/>
      <c r="B45" s="185"/>
    </row>
    <row r="46" spans="1:2" x14ac:dyDescent="0.3">
      <c r="A46" s="1"/>
      <c r="B46" s="31"/>
    </row>
    <row r="47" spans="1:2" ht="25.95" customHeight="1" x14ac:dyDescent="0.3">
      <c r="A47" s="1"/>
      <c r="B47" s="31"/>
    </row>
    <row r="48" spans="1:2" x14ac:dyDescent="0.3">
      <c r="A48" s="11"/>
      <c r="B48" s="28"/>
    </row>
    <row r="49" spans="1:2" x14ac:dyDescent="0.3">
      <c r="A49" s="11"/>
      <c r="B49" s="231"/>
    </row>
    <row r="50" spans="1:2" x14ac:dyDescent="0.3">
      <c r="A50" s="11"/>
      <c r="B50" s="232"/>
    </row>
    <row r="51" spans="1:2" x14ac:dyDescent="0.3">
      <c r="B51" s="233"/>
    </row>
    <row r="52" spans="1:2" x14ac:dyDescent="0.3">
      <c r="B52" s="28" t="s">
        <v>83</v>
      </c>
    </row>
    <row r="53" spans="1:2" x14ac:dyDescent="0.3">
      <c r="B53" s="28"/>
    </row>
    <row r="54" spans="1:2" x14ac:dyDescent="0.3">
      <c r="A54" s="230" t="s">
        <v>56</v>
      </c>
      <c r="B54" s="230"/>
    </row>
    <row r="55" spans="1:2" ht="31.95" customHeight="1" x14ac:dyDescent="0.3">
      <c r="A55" s="230"/>
      <c r="B55" s="230"/>
    </row>
    <row r="56" spans="1:2" ht="15" thickBot="1" x14ac:dyDescent="0.35"/>
    <row r="57" spans="1:2" x14ac:dyDescent="0.3">
      <c r="A57" s="228" t="s">
        <v>51</v>
      </c>
      <c r="B57" s="32" t="s">
        <v>57</v>
      </c>
    </row>
    <row r="58" spans="1:2" x14ac:dyDescent="0.3">
      <c r="A58" s="229"/>
      <c r="B58" s="33" t="s">
        <v>79</v>
      </c>
    </row>
    <row r="59" spans="1:2" x14ac:dyDescent="0.3">
      <c r="A59" s="229"/>
      <c r="B59" s="33" t="s">
        <v>82</v>
      </c>
    </row>
    <row r="60" spans="1:2" x14ac:dyDescent="0.3">
      <c r="A60" s="229"/>
      <c r="B60" s="33" t="s">
        <v>98</v>
      </c>
    </row>
    <row r="61" spans="1:2" x14ac:dyDescent="0.3">
      <c r="A61" s="229"/>
      <c r="B61" s="33" t="s">
        <v>185</v>
      </c>
    </row>
    <row r="62" spans="1:2" x14ac:dyDescent="0.3">
      <c r="A62" s="229"/>
      <c r="B62" s="34" t="s">
        <v>198</v>
      </c>
    </row>
    <row r="63" spans="1:2" ht="15" thickBot="1" x14ac:dyDescent="0.35">
      <c r="A63" s="229"/>
      <c r="B63" s="35" t="s">
        <v>192</v>
      </c>
    </row>
  </sheetData>
  <sheetProtection algorithmName="SHA-512" hashValue="0kcVvL8anfrdONKsbSLnvIVpVxgMj/Nk8T8fJhM1B9IfpA9O7R93IDRZ73VNKLE5uaSUBjzLZ0WVax3RC4pDVQ==" saltValue="nCQ8Vm3BJuL49tPPI5//rw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3">
    <cfRule type="cellIs" dxfId="110" priority="10" operator="equal">
      <formula>0</formula>
    </cfRule>
  </conditionalFormatting>
  <conditionalFormatting sqref="B15:B17">
    <cfRule type="cellIs" dxfId="109" priority="9" operator="equal">
      <formula>0</formula>
    </cfRule>
  </conditionalFormatting>
  <conditionalFormatting sqref="B20:B22">
    <cfRule type="cellIs" dxfId="108" priority="8" operator="equal">
      <formula>0</formula>
    </cfRule>
  </conditionalFormatting>
  <conditionalFormatting sqref="B24:B26">
    <cfRule type="cellIs" dxfId="107" priority="7" operator="equal">
      <formula>0</formula>
    </cfRule>
  </conditionalFormatting>
  <conditionalFormatting sqref="A44:A47">
    <cfRule type="cellIs" dxfId="106" priority="6" operator="equal">
      <formula>0</formula>
    </cfRule>
  </conditionalFormatting>
  <conditionalFormatting sqref="B2">
    <cfRule type="cellIs" dxfId="105" priority="5" operator="equal">
      <formula>0</formula>
    </cfRule>
  </conditionalFormatting>
  <conditionalFormatting sqref="B2:B3">
    <cfRule type="containsText" dxfId="104" priority="3" operator="containsText" text="21">
      <formula>NOT(ISERROR(SEARCH("21",B2)))</formula>
    </cfRule>
  </conditionalFormatting>
  <conditionalFormatting sqref="B28:B30">
    <cfRule type="cellIs" dxfId="103" priority="2" operator="equal">
      <formula>0</formula>
    </cfRule>
  </conditionalFormatting>
  <conditionalFormatting sqref="B32:B34">
    <cfRule type="cellIs" dxfId="102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$G$17:$G$30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3"/>
  <sheetViews>
    <sheetView workbookViewId="0">
      <selection activeCell="A34" sqref="A34:E34"/>
    </sheetView>
  </sheetViews>
  <sheetFormatPr defaultColWidth="8.88671875" defaultRowHeight="14.4" x14ac:dyDescent="0.3"/>
  <cols>
    <col min="1" max="1" width="8.6640625" style="6" customWidth="1"/>
    <col min="2" max="2" width="38.6640625" style="6" customWidth="1"/>
    <col min="3" max="3" width="29.5546875" style="6" customWidth="1"/>
    <col min="4" max="4" width="28.6640625" style="6" customWidth="1"/>
    <col min="5" max="5" width="23.6640625" style="6" customWidth="1"/>
    <col min="6" max="6" width="24.44140625" style="6" customWidth="1"/>
    <col min="7" max="7" width="44.44140625" style="6" bestFit="1" customWidth="1"/>
    <col min="8" max="8" width="26.5546875" style="6" customWidth="1"/>
    <col min="9" max="9" width="21.44140625" style="6" customWidth="1"/>
    <col min="10" max="10" width="4.5546875" style="6" customWidth="1"/>
    <col min="11" max="11" width="72.44140625" style="6" customWidth="1"/>
    <col min="12" max="12" width="14" style="6" customWidth="1"/>
    <col min="13" max="16384" width="8.88671875" style="6"/>
  </cols>
  <sheetData>
    <row r="1" spans="1:13" ht="12.6" customHeight="1" x14ac:dyDescent="0.3">
      <c r="A1" s="251" t="s">
        <v>88</v>
      </c>
      <c r="B1" s="252"/>
      <c r="C1" s="260" t="str">
        <f>IF('1. SOUHRNNÉ INFORMACE'!B5=0,"",'1. SOUHRNNÉ INFORMACE'!B5)</f>
        <v/>
      </c>
      <c r="D1" s="261"/>
      <c r="E1" s="246"/>
    </row>
    <row r="2" spans="1:13" ht="15.6" customHeight="1" x14ac:dyDescent="0.3">
      <c r="A2" s="255" t="s">
        <v>38</v>
      </c>
      <c r="B2" s="256" t="s">
        <v>38</v>
      </c>
      <c r="C2" s="253" t="str">
        <f>IF('1. SOUHRNNÉ INFORMACE'!B6=0,"",'1. SOUHRNNÉ INFORMACE'!B6)</f>
        <v/>
      </c>
      <c r="D2" s="254"/>
      <c r="E2" s="247"/>
    </row>
    <row r="3" spans="1:13" ht="16.95" customHeight="1" x14ac:dyDescent="0.3">
      <c r="A3" s="255" t="s">
        <v>59</v>
      </c>
      <c r="B3" s="256" t="s">
        <v>59</v>
      </c>
      <c r="C3" s="253" t="str">
        <f>IF('1. SOUHRNNÉ INFORMACE'!B9=0,"",'1. SOUHRNNÉ INFORMACE'!B9)</f>
        <v/>
      </c>
      <c r="D3" s="254"/>
      <c r="E3" s="247"/>
    </row>
    <row r="4" spans="1:13" ht="15.6" customHeight="1" thickBot="1" x14ac:dyDescent="0.35">
      <c r="A4" s="257" t="s">
        <v>60</v>
      </c>
      <c r="B4" s="258" t="s">
        <v>60</v>
      </c>
      <c r="C4" s="253" t="str">
        <f>IF('1. SOUHRNNÉ INFORMACE'!B10=0,"",'1. SOUHRNNÉ INFORMACE'!B10)</f>
        <v/>
      </c>
      <c r="D4" s="254"/>
      <c r="E4" s="248"/>
    </row>
    <row r="5" spans="1:13" s="38" customFormat="1" ht="27" thickBot="1" x14ac:dyDescent="0.35">
      <c r="A5" s="259" t="s">
        <v>65</v>
      </c>
      <c r="B5" s="259"/>
      <c r="C5" s="36" t="s">
        <v>200</v>
      </c>
      <c r="D5" s="36" t="s">
        <v>61</v>
      </c>
      <c r="E5" s="174" t="s">
        <v>201</v>
      </c>
      <c r="F5" s="179" t="s">
        <v>202</v>
      </c>
      <c r="G5" s="37" t="s">
        <v>90</v>
      </c>
      <c r="M5" s="6"/>
    </row>
    <row r="6" spans="1:13" x14ac:dyDescent="0.3">
      <c r="A6" s="36" t="s">
        <v>196</v>
      </c>
      <c r="B6" s="39" t="str">
        <f>IF('1. SOUHRNNÉ INFORMACE'!B2=0,"",'1. SOUHRNNÉ INFORMACE'!B2)</f>
        <v>PU21</v>
      </c>
      <c r="C6" s="40">
        <f>'1. SOUHRNNÉ INFORMACE'!B11-'1. SOUHRNNÉ INFORMACE'!B12</f>
        <v>0</v>
      </c>
      <c r="D6" s="41">
        <f>D7+D12+D21</f>
        <v>0</v>
      </c>
      <c r="E6" s="41">
        <f>E7+E12+E21</f>
        <v>0</v>
      </c>
      <c r="F6" s="41">
        <f>F7+F12+F21</f>
        <v>0</v>
      </c>
      <c r="G6" s="42" t="s">
        <v>58</v>
      </c>
    </row>
    <row r="7" spans="1:13" x14ac:dyDescent="0.3">
      <c r="A7" s="262" t="s">
        <v>91</v>
      </c>
      <c r="B7" s="263" t="s">
        <v>62</v>
      </c>
      <c r="C7" s="263"/>
      <c r="D7" s="43">
        <f>SUM(D8:D11)</f>
        <v>0</v>
      </c>
      <c r="E7" s="43">
        <f>SUM(E8:E11)</f>
        <v>0</v>
      </c>
      <c r="F7" s="175">
        <f>D7+E7</f>
        <v>0</v>
      </c>
      <c r="G7" s="44"/>
    </row>
    <row r="8" spans="1:13" x14ac:dyDescent="0.3">
      <c r="A8" s="45"/>
      <c r="B8" s="249" t="s">
        <v>89</v>
      </c>
      <c r="C8" s="250"/>
      <c r="D8" s="5">
        <v>0</v>
      </c>
      <c r="E8" s="5">
        <v>0</v>
      </c>
      <c r="F8" s="180">
        <f>D8+E8</f>
        <v>0</v>
      </c>
      <c r="G8" s="46"/>
      <c r="H8" s="273" t="s">
        <v>84</v>
      </c>
    </row>
    <row r="9" spans="1:13" x14ac:dyDescent="0.3">
      <c r="A9" s="45"/>
      <c r="B9" s="249" t="s">
        <v>209</v>
      </c>
      <c r="C9" s="250"/>
      <c r="D9" s="5">
        <v>0</v>
      </c>
      <c r="E9" s="178">
        <v>0</v>
      </c>
      <c r="F9" s="180">
        <f t="shared" ref="F9:F11" si="0">D9+E9</f>
        <v>0</v>
      </c>
      <c r="G9" s="46"/>
      <c r="H9" s="273"/>
    </row>
    <row r="10" spans="1:13" x14ac:dyDescent="0.3">
      <c r="A10" s="45"/>
      <c r="B10" s="249" t="s">
        <v>208</v>
      </c>
      <c r="C10" s="250"/>
      <c r="D10" s="5">
        <v>0</v>
      </c>
      <c r="E10" s="178">
        <v>0</v>
      </c>
      <c r="F10" s="180">
        <f t="shared" si="0"/>
        <v>0</v>
      </c>
      <c r="G10" s="46"/>
      <c r="H10" s="273"/>
    </row>
    <row r="11" spans="1:13" x14ac:dyDescent="0.3">
      <c r="A11" s="45"/>
      <c r="B11" s="249" t="s">
        <v>207</v>
      </c>
      <c r="C11" s="250"/>
      <c r="D11" s="5">
        <v>0</v>
      </c>
      <c r="E11" s="178">
        <v>0</v>
      </c>
      <c r="F11" s="180">
        <f t="shared" si="0"/>
        <v>0</v>
      </c>
      <c r="G11" s="44"/>
    </row>
    <row r="12" spans="1:13" x14ac:dyDescent="0.3">
      <c r="A12" s="47" t="s">
        <v>92</v>
      </c>
      <c r="B12" s="48"/>
      <c r="C12" s="49"/>
      <c r="D12" s="43">
        <f>SUM(D13:D20)</f>
        <v>0</v>
      </c>
      <c r="E12" s="43">
        <f>SUM(E13:E20)</f>
        <v>0</v>
      </c>
      <c r="F12" s="175">
        <f>D12+E12</f>
        <v>0</v>
      </c>
      <c r="G12" s="44"/>
    </row>
    <row r="13" spans="1:13" hidden="1" x14ac:dyDescent="0.3">
      <c r="A13" s="45"/>
      <c r="B13" s="249" t="s">
        <v>68</v>
      </c>
      <c r="C13" s="250"/>
      <c r="D13" s="5">
        <v>0</v>
      </c>
      <c r="E13" s="5">
        <v>0</v>
      </c>
      <c r="F13" s="180">
        <f>D13+E13</f>
        <v>0</v>
      </c>
      <c r="G13" s="44"/>
    </row>
    <row r="14" spans="1:13" hidden="1" x14ac:dyDescent="0.3">
      <c r="A14" s="45"/>
      <c r="B14" s="249" t="s">
        <v>69</v>
      </c>
      <c r="C14" s="250"/>
      <c r="D14" s="5">
        <v>0</v>
      </c>
      <c r="E14" s="5">
        <v>0</v>
      </c>
      <c r="F14" s="180">
        <f t="shared" ref="F14:F20" si="1">D14+E14</f>
        <v>0</v>
      </c>
      <c r="G14" s="44"/>
    </row>
    <row r="15" spans="1:13" hidden="1" x14ac:dyDescent="0.3">
      <c r="A15" s="45"/>
      <c r="B15" s="249" t="s">
        <v>70</v>
      </c>
      <c r="C15" s="250"/>
      <c r="D15" s="5">
        <v>0</v>
      </c>
      <c r="E15" s="5">
        <v>0</v>
      </c>
      <c r="F15" s="180">
        <f t="shared" si="1"/>
        <v>0</v>
      </c>
      <c r="G15" s="44"/>
    </row>
    <row r="16" spans="1:13" hidden="1" x14ac:dyDescent="0.3">
      <c r="A16" s="45"/>
      <c r="B16" s="249" t="s">
        <v>71</v>
      </c>
      <c r="C16" s="250"/>
      <c r="D16" s="5">
        <v>0</v>
      </c>
      <c r="E16" s="5">
        <v>0</v>
      </c>
      <c r="F16" s="180">
        <f t="shared" si="1"/>
        <v>0</v>
      </c>
      <c r="G16" s="44"/>
    </row>
    <row r="17" spans="1:9" hidden="1" x14ac:dyDescent="0.3">
      <c r="A17" s="45"/>
      <c r="B17" s="249" t="s">
        <v>72</v>
      </c>
      <c r="C17" s="250"/>
      <c r="D17" s="5">
        <v>0</v>
      </c>
      <c r="E17" s="5">
        <v>0</v>
      </c>
      <c r="F17" s="180">
        <f t="shared" si="1"/>
        <v>0</v>
      </c>
      <c r="G17" s="44"/>
    </row>
    <row r="18" spans="1:9" hidden="1" x14ac:dyDescent="0.3">
      <c r="A18" s="45"/>
      <c r="B18" s="249" t="s">
        <v>73</v>
      </c>
      <c r="C18" s="250"/>
      <c r="D18" s="5">
        <v>0</v>
      </c>
      <c r="E18" s="5">
        <v>0</v>
      </c>
      <c r="F18" s="180">
        <f t="shared" si="1"/>
        <v>0</v>
      </c>
      <c r="G18" s="44"/>
    </row>
    <row r="19" spans="1:9" x14ac:dyDescent="0.3">
      <c r="A19" s="45"/>
      <c r="B19" s="249" t="s">
        <v>74</v>
      </c>
      <c r="C19" s="250"/>
      <c r="D19" s="5">
        <v>0</v>
      </c>
      <c r="E19" s="5">
        <v>0</v>
      </c>
      <c r="F19" s="180">
        <f t="shared" si="1"/>
        <v>0</v>
      </c>
      <c r="G19" s="44"/>
    </row>
    <row r="20" spans="1:9" x14ac:dyDescent="0.3">
      <c r="A20" s="45"/>
      <c r="B20" s="249" t="s">
        <v>75</v>
      </c>
      <c r="C20" s="250"/>
      <c r="D20" s="5">
        <v>0</v>
      </c>
      <c r="E20" s="5">
        <v>0</v>
      </c>
      <c r="F20" s="180">
        <f t="shared" si="1"/>
        <v>0</v>
      </c>
      <c r="G20" s="44"/>
    </row>
    <row r="21" spans="1:9" x14ac:dyDescent="0.3">
      <c r="A21" s="47" t="s">
        <v>95</v>
      </c>
      <c r="B21" s="48"/>
      <c r="C21" s="49"/>
      <c r="D21" s="43">
        <f>SUM(D22:D32)</f>
        <v>0</v>
      </c>
      <c r="E21" s="43">
        <f>SUM(E22:E32)</f>
        <v>0</v>
      </c>
      <c r="F21" s="175">
        <f>D21+E21</f>
        <v>0</v>
      </c>
      <c r="G21" s="44"/>
    </row>
    <row r="22" spans="1:9" x14ac:dyDescent="0.3">
      <c r="A22" s="45"/>
      <c r="B22" s="249" t="s">
        <v>64</v>
      </c>
      <c r="C22" s="250"/>
      <c r="D22" s="5">
        <v>0</v>
      </c>
      <c r="E22" s="5">
        <v>0</v>
      </c>
      <c r="F22" s="180">
        <f>D22+E22</f>
        <v>0</v>
      </c>
      <c r="G22" s="44" t="s">
        <v>58</v>
      </c>
    </row>
    <row r="23" spans="1:9" x14ac:dyDescent="0.3">
      <c r="A23" s="45"/>
      <c r="B23" s="249" t="s">
        <v>76</v>
      </c>
      <c r="C23" s="250"/>
      <c r="D23" s="5">
        <v>0</v>
      </c>
      <c r="E23" s="5">
        <v>0</v>
      </c>
      <c r="F23" s="180">
        <f t="shared" ref="F23:F32" si="2">D23+E23</f>
        <v>0</v>
      </c>
      <c r="G23" s="44"/>
    </row>
    <row r="24" spans="1:9" x14ac:dyDescent="0.3">
      <c r="A24" s="45"/>
      <c r="B24" s="181" t="s">
        <v>205</v>
      </c>
      <c r="C24" s="182"/>
      <c r="D24" s="5">
        <v>0</v>
      </c>
      <c r="E24" s="5">
        <v>0</v>
      </c>
      <c r="F24" s="180">
        <f t="shared" si="2"/>
        <v>0</v>
      </c>
      <c r="G24" s="44"/>
    </row>
    <row r="25" spans="1:9" x14ac:dyDescent="0.3">
      <c r="A25" s="45"/>
      <c r="B25" s="128" t="s">
        <v>203</v>
      </c>
      <c r="C25" s="129"/>
      <c r="D25" s="5">
        <v>0</v>
      </c>
      <c r="E25" s="5">
        <v>0</v>
      </c>
      <c r="F25" s="180">
        <f t="shared" si="2"/>
        <v>0</v>
      </c>
      <c r="G25" s="44"/>
    </row>
    <row r="26" spans="1:9" x14ac:dyDescent="0.3">
      <c r="A26" s="45"/>
      <c r="B26" s="249" t="s">
        <v>204</v>
      </c>
      <c r="C26" s="250"/>
      <c r="D26" s="5">
        <v>0</v>
      </c>
      <c r="E26" s="5">
        <v>0</v>
      </c>
      <c r="F26" s="180">
        <f t="shared" si="2"/>
        <v>0</v>
      </c>
      <c r="G26" s="44"/>
    </row>
    <row r="27" spans="1:9" hidden="1" x14ac:dyDescent="0.3">
      <c r="A27" s="45"/>
      <c r="B27" s="249" t="s">
        <v>77</v>
      </c>
      <c r="C27" s="250"/>
      <c r="D27" s="5">
        <v>0</v>
      </c>
      <c r="E27" s="5">
        <v>0</v>
      </c>
      <c r="F27" s="180">
        <f t="shared" si="2"/>
        <v>0</v>
      </c>
      <c r="G27" s="44"/>
    </row>
    <row r="28" spans="1:9" hidden="1" x14ac:dyDescent="0.3">
      <c r="A28" s="45"/>
      <c r="B28" s="249" t="s">
        <v>78</v>
      </c>
      <c r="C28" s="250"/>
      <c r="D28" s="5">
        <v>0</v>
      </c>
      <c r="E28" s="5">
        <v>0</v>
      </c>
      <c r="F28" s="180">
        <f t="shared" si="2"/>
        <v>0</v>
      </c>
      <c r="G28" s="44"/>
    </row>
    <row r="29" spans="1:9" hidden="1" x14ac:dyDescent="0.3">
      <c r="A29" s="45"/>
      <c r="B29" s="249" t="s">
        <v>85</v>
      </c>
      <c r="C29" s="250"/>
      <c r="D29" s="5">
        <v>0</v>
      </c>
      <c r="E29" s="5">
        <v>0</v>
      </c>
      <c r="F29" s="180">
        <f t="shared" si="2"/>
        <v>0</v>
      </c>
      <c r="G29" s="44"/>
    </row>
    <row r="30" spans="1:9" hidden="1" x14ac:dyDescent="0.3">
      <c r="A30" s="45"/>
      <c r="B30" s="249" t="s">
        <v>86</v>
      </c>
      <c r="C30" s="250"/>
      <c r="D30" s="5">
        <v>0</v>
      </c>
      <c r="E30" s="5">
        <v>0</v>
      </c>
      <c r="F30" s="180">
        <f t="shared" si="2"/>
        <v>0</v>
      </c>
      <c r="G30" s="44"/>
    </row>
    <row r="31" spans="1:9" x14ac:dyDescent="0.3">
      <c r="A31" s="45"/>
      <c r="B31" s="181" t="s">
        <v>206</v>
      </c>
      <c r="C31" s="182"/>
      <c r="D31" s="5">
        <v>0</v>
      </c>
      <c r="E31" s="5">
        <v>0</v>
      </c>
      <c r="F31" s="180">
        <f t="shared" si="2"/>
        <v>0</v>
      </c>
      <c r="G31" s="44"/>
    </row>
    <row r="32" spans="1:9" ht="14.4" customHeight="1" x14ac:dyDescent="0.3">
      <c r="A32" s="45"/>
      <c r="B32" s="249" t="s">
        <v>63</v>
      </c>
      <c r="C32" s="250"/>
      <c r="D32" s="5">
        <v>0</v>
      </c>
      <c r="E32" s="5">
        <v>0</v>
      </c>
      <c r="F32" s="180">
        <f t="shared" si="2"/>
        <v>0</v>
      </c>
      <c r="G32" s="44" t="s">
        <v>58</v>
      </c>
      <c r="H32" s="264" t="str">
        <f>IF(G34&lt;0,"POZOR!!! Vykázaná/vyúčtovaná částka je vyšší než přidělená dotace při zohlednění případné vratky v průběhu roku. Proím zkontrolujte své výdaje a jednotlivé částky!!!!","")</f>
        <v/>
      </c>
      <c r="I32" s="272" t="str">
        <f>IF(G34&gt;0,"VE VRATCE JE JIŽ PROMÍTNUTO, ŽE JSTE JIŽ PŘÍPADNĚ VRACELI URČITOU ČÁST!!!! - BUŇKA B12 list SOUHRNNÉ INFORMACE","")</f>
        <v/>
      </c>
    </row>
    <row r="33" spans="1:16" ht="14.4" customHeight="1" x14ac:dyDescent="0.3">
      <c r="A33" s="274" t="s">
        <v>80</v>
      </c>
      <c r="B33" s="275"/>
      <c r="C33" s="176">
        <f>C6</f>
        <v>0</v>
      </c>
      <c r="D33" s="176">
        <f>D7+D12+D21</f>
        <v>0</v>
      </c>
      <c r="E33" s="176">
        <f>E7+E12+E21</f>
        <v>0</v>
      </c>
      <c r="F33" s="176">
        <f>F7+F12+F21</f>
        <v>0</v>
      </c>
      <c r="G33" s="50">
        <f>C33-D33</f>
        <v>0</v>
      </c>
      <c r="H33" s="264"/>
      <c r="I33" s="272"/>
    </row>
    <row r="34" spans="1:16" ht="78.75" customHeight="1" thickBot="1" x14ac:dyDescent="0.35">
      <c r="A34" s="276" t="str">
        <f>IF(G34&gt;0,"Vratka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34" s="277"/>
      <c r="C34" s="277"/>
      <c r="D34" s="277"/>
      <c r="E34" s="278"/>
      <c r="F34" s="177" t="str">
        <f>IF(D6&gt;F6*0.5,"Dotace k vyúčtování může činit max. 50 % celkových nákladů. Snižte hodnotu skutečného čerpání dotace a nebo navyšte ostatní zdroje spolufinancování. ","")</f>
        <v/>
      </c>
      <c r="G34" s="51">
        <f>C33-D33</f>
        <v>0</v>
      </c>
      <c r="H34" s="264"/>
      <c r="I34" s="272"/>
    </row>
    <row r="35" spans="1:16" x14ac:dyDescent="0.3">
      <c r="B35" s="52"/>
      <c r="C35" s="53"/>
      <c r="D35" s="53"/>
      <c r="E35" s="54"/>
      <c r="F35" s="15"/>
    </row>
    <row r="36" spans="1:16" s="15" customFormat="1" x14ac:dyDescent="0.3">
      <c r="A36" s="15" t="s">
        <v>93</v>
      </c>
      <c r="B36" s="52"/>
      <c r="C36" s="52"/>
      <c r="D36" s="52"/>
      <c r="E36" s="55"/>
    </row>
    <row r="37" spans="1:16" ht="108" customHeight="1" x14ac:dyDescent="0.3">
      <c r="A37" s="270"/>
      <c r="B37" s="270"/>
      <c r="C37" s="270"/>
      <c r="D37" s="270"/>
      <c r="E37" s="270"/>
      <c r="F37" s="56"/>
    </row>
    <row r="38" spans="1:16" ht="14.4" customHeight="1" x14ac:dyDescent="0.3">
      <c r="A38" s="265" t="s">
        <v>81</v>
      </c>
      <c r="B38" s="265"/>
      <c r="C38" s="265"/>
      <c r="D38" s="265"/>
      <c r="E38" s="265"/>
    </row>
    <row r="39" spans="1:16" x14ac:dyDescent="0.3">
      <c r="A39" s="265"/>
      <c r="B39" s="265"/>
      <c r="C39" s="265"/>
      <c r="D39" s="265"/>
      <c r="E39" s="265"/>
    </row>
    <row r="40" spans="1:16" x14ac:dyDescent="0.3">
      <c r="B40" s="57"/>
      <c r="C40" s="58"/>
      <c r="D40" s="59"/>
      <c r="E40" s="54"/>
    </row>
    <row r="41" spans="1:16" ht="20.399999999999999" customHeight="1" x14ac:dyDescent="0.3">
      <c r="A41" s="265" t="s">
        <v>66</v>
      </c>
      <c r="B41" s="265"/>
      <c r="C41" s="265"/>
      <c r="D41" s="265"/>
      <c r="E41" s="265"/>
    </row>
    <row r="42" spans="1:16" ht="25.2" customHeight="1" x14ac:dyDescent="0.3">
      <c r="A42" s="265"/>
      <c r="B42" s="265"/>
      <c r="C42" s="265"/>
      <c r="D42" s="265"/>
      <c r="E42" s="265"/>
    </row>
    <row r="43" spans="1:16" x14ac:dyDescent="0.3">
      <c r="B43" s="53"/>
      <c r="C43" s="53"/>
      <c r="D43" s="53"/>
      <c r="E43" s="54"/>
    </row>
    <row r="44" spans="1:16" ht="27.6" customHeight="1" x14ac:dyDescent="0.3">
      <c r="A44" s="266" t="s">
        <v>67</v>
      </c>
      <c r="B44" s="266"/>
      <c r="C44" s="266"/>
      <c r="D44" s="266"/>
      <c r="E44" s="266"/>
    </row>
    <row r="45" spans="1:16" x14ac:dyDescent="0.3">
      <c r="A45" s="267" t="s">
        <v>29</v>
      </c>
      <c r="B45" s="267"/>
      <c r="C45" s="267"/>
      <c r="D45" s="267"/>
      <c r="E45" s="267"/>
    </row>
    <row r="46" spans="1:16" x14ac:dyDescent="0.3">
      <c r="B46" s="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x14ac:dyDescent="0.3">
      <c r="B47" s="7"/>
    </row>
    <row r="48" spans="1:16" x14ac:dyDescent="0.3">
      <c r="B48" s="7" t="s">
        <v>30</v>
      </c>
    </row>
    <row r="49" spans="2:5" x14ac:dyDescent="0.3">
      <c r="B49" s="7"/>
    </row>
    <row r="50" spans="2:5" x14ac:dyDescent="0.3">
      <c r="B50" s="7"/>
    </row>
    <row r="51" spans="2:5" x14ac:dyDescent="0.3">
      <c r="B51" s="271" t="s">
        <v>53</v>
      </c>
      <c r="C51" s="271"/>
      <c r="D51" s="30" t="s">
        <v>54</v>
      </c>
    </row>
    <row r="52" spans="2:5" x14ac:dyDescent="0.3">
      <c r="B52" s="268">
        <f>'1. SOUHRNNÉ INFORMACE'!A44</f>
        <v>0</v>
      </c>
      <c r="C52" s="269"/>
      <c r="D52" s="31"/>
    </row>
    <row r="53" spans="2:5" x14ac:dyDescent="0.3">
      <c r="B53" s="268">
        <f>'1. SOUHRNNÉ INFORMACE'!A45</f>
        <v>0</v>
      </c>
      <c r="C53" s="269"/>
      <c r="D53" s="185"/>
    </row>
    <row r="54" spans="2:5" x14ac:dyDescent="0.3">
      <c r="B54" s="268">
        <f>'1. SOUHRNNÉ INFORMACE'!A46</f>
        <v>0</v>
      </c>
      <c r="C54" s="269"/>
      <c r="D54" s="31"/>
    </row>
    <row r="55" spans="2:5" x14ac:dyDescent="0.3">
      <c r="B55" s="268">
        <f>'1. SOUHRNNÉ INFORMACE'!A47</f>
        <v>0</v>
      </c>
      <c r="C55" s="269"/>
      <c r="D55" s="31"/>
    </row>
    <row r="56" spans="2:5" x14ac:dyDescent="0.3">
      <c r="B56" s="61"/>
      <c r="C56" s="11"/>
      <c r="D56" s="28"/>
      <c r="E56" s="54"/>
    </row>
    <row r="57" spans="2:5" x14ac:dyDescent="0.3">
      <c r="B57" s="53"/>
      <c r="C57" s="11"/>
      <c r="D57" s="231"/>
      <c r="E57" s="54"/>
    </row>
    <row r="58" spans="2:5" x14ac:dyDescent="0.3">
      <c r="B58" s="53"/>
      <c r="C58" s="11"/>
      <c r="D58" s="232"/>
      <c r="E58" s="54"/>
    </row>
    <row r="59" spans="2:5" x14ac:dyDescent="0.3">
      <c r="B59" s="53"/>
      <c r="D59" s="233"/>
      <c r="E59" s="54"/>
    </row>
    <row r="60" spans="2:5" x14ac:dyDescent="0.3">
      <c r="B60" s="53"/>
      <c r="C60" s="53"/>
      <c r="D60" s="62" t="s">
        <v>87</v>
      </c>
      <c r="E60" s="54"/>
    </row>
    <row r="61" spans="2:5" x14ac:dyDescent="0.3">
      <c r="B61" s="53"/>
      <c r="C61" s="53"/>
      <c r="D61" s="53"/>
      <c r="E61" s="54"/>
    </row>
    <row r="62" spans="2:5" x14ac:dyDescent="0.3">
      <c r="B62" s="53"/>
      <c r="C62" s="53"/>
      <c r="D62" s="53"/>
      <c r="E62" s="54"/>
    </row>
    <row r="63" spans="2:5" x14ac:dyDescent="0.3">
      <c r="B63" s="53"/>
      <c r="C63" s="53"/>
      <c r="D63" s="53"/>
      <c r="E63" s="54"/>
    </row>
    <row r="64" spans="2:5" x14ac:dyDescent="0.3">
      <c r="B64" s="53"/>
      <c r="C64" s="53"/>
      <c r="D64" s="53"/>
      <c r="E64" s="54"/>
    </row>
    <row r="65" spans="2:5" x14ac:dyDescent="0.3">
      <c r="B65" s="53"/>
      <c r="C65" s="53"/>
      <c r="D65" s="53"/>
      <c r="E65" s="54"/>
    </row>
    <row r="66" spans="2:5" x14ac:dyDescent="0.3">
      <c r="B66" s="53"/>
      <c r="C66" s="53"/>
      <c r="D66" s="53"/>
      <c r="E66" s="54"/>
    </row>
    <row r="67" spans="2:5" x14ac:dyDescent="0.3">
      <c r="B67" s="53"/>
      <c r="C67" s="53"/>
      <c r="D67" s="53"/>
      <c r="E67" s="54"/>
    </row>
    <row r="68" spans="2:5" x14ac:dyDescent="0.3">
      <c r="B68" s="53"/>
      <c r="C68" s="53"/>
      <c r="D68" s="53"/>
      <c r="E68" s="54"/>
    </row>
    <row r="69" spans="2:5" x14ac:dyDescent="0.3">
      <c r="B69" s="53"/>
      <c r="C69" s="53"/>
      <c r="D69" s="53"/>
      <c r="E69" s="54"/>
    </row>
    <row r="70" spans="2:5" x14ac:dyDescent="0.3">
      <c r="B70" s="53"/>
      <c r="C70" s="53"/>
      <c r="D70" s="53"/>
      <c r="E70" s="54"/>
    </row>
    <row r="71" spans="2:5" x14ac:dyDescent="0.3">
      <c r="B71" s="53"/>
      <c r="C71" s="53"/>
      <c r="D71" s="53"/>
      <c r="E71" s="54"/>
    </row>
    <row r="72" spans="2:5" x14ac:dyDescent="0.3">
      <c r="B72" s="53"/>
      <c r="C72" s="53"/>
      <c r="D72" s="53"/>
      <c r="E72" s="54"/>
    </row>
    <row r="73" spans="2:5" x14ac:dyDescent="0.3">
      <c r="B73" s="53"/>
      <c r="C73" s="53"/>
      <c r="D73" s="53"/>
      <c r="E73" s="54"/>
    </row>
    <row r="74" spans="2:5" x14ac:dyDescent="0.3">
      <c r="B74" s="53"/>
      <c r="C74" s="53"/>
      <c r="D74" s="53"/>
      <c r="E74" s="54"/>
    </row>
    <row r="75" spans="2:5" x14ac:dyDescent="0.3">
      <c r="B75" s="53"/>
      <c r="C75" s="53"/>
      <c r="D75" s="53"/>
      <c r="E75" s="54"/>
    </row>
    <row r="76" spans="2:5" x14ac:dyDescent="0.3">
      <c r="B76" s="53"/>
      <c r="C76" s="53"/>
      <c r="D76" s="53"/>
      <c r="E76" s="54"/>
    </row>
    <row r="77" spans="2:5" x14ac:dyDescent="0.3">
      <c r="B77" s="53"/>
      <c r="C77" s="53"/>
      <c r="D77" s="53"/>
      <c r="E77" s="54"/>
    </row>
    <row r="78" spans="2:5" x14ac:dyDescent="0.3">
      <c r="B78" s="53"/>
      <c r="C78" s="53"/>
      <c r="D78" s="53"/>
      <c r="E78" s="54"/>
    </row>
    <row r="79" spans="2:5" x14ac:dyDescent="0.3">
      <c r="B79" s="53"/>
      <c r="C79" s="53"/>
      <c r="D79" s="53"/>
      <c r="E79" s="54"/>
    </row>
    <row r="80" spans="2:5" x14ac:dyDescent="0.3">
      <c r="B80" s="53"/>
      <c r="C80" s="53"/>
      <c r="D80" s="53"/>
      <c r="E80" s="54"/>
    </row>
    <row r="81" spans="2:5" x14ac:dyDescent="0.3">
      <c r="B81" s="53"/>
      <c r="C81" s="53"/>
      <c r="D81" s="53"/>
      <c r="E81" s="54"/>
    </row>
    <row r="82" spans="2:5" x14ac:dyDescent="0.3">
      <c r="B82" s="53"/>
      <c r="C82" s="53"/>
      <c r="D82" s="53"/>
      <c r="E82" s="54"/>
    </row>
    <row r="83" spans="2:5" x14ac:dyDescent="0.3">
      <c r="B83" s="53"/>
      <c r="C83" s="53"/>
      <c r="D83" s="53"/>
      <c r="E83" s="54"/>
    </row>
    <row r="84" spans="2:5" x14ac:dyDescent="0.3">
      <c r="B84" s="53"/>
      <c r="C84" s="53"/>
      <c r="D84" s="53"/>
      <c r="E84" s="54"/>
    </row>
    <row r="85" spans="2:5" x14ac:dyDescent="0.3">
      <c r="B85" s="53"/>
      <c r="C85" s="53"/>
      <c r="D85" s="53"/>
      <c r="E85" s="54"/>
    </row>
    <row r="86" spans="2:5" x14ac:dyDescent="0.3">
      <c r="B86" s="53"/>
      <c r="C86" s="53"/>
      <c r="D86" s="53"/>
      <c r="E86" s="54"/>
    </row>
    <row r="87" spans="2:5" x14ac:dyDescent="0.3">
      <c r="B87" s="53"/>
      <c r="C87" s="53"/>
      <c r="D87" s="53"/>
      <c r="E87" s="54"/>
    </row>
    <row r="88" spans="2:5" x14ac:dyDescent="0.3">
      <c r="B88" s="53"/>
      <c r="C88" s="53"/>
      <c r="D88" s="53"/>
      <c r="E88" s="54"/>
    </row>
    <row r="89" spans="2:5" x14ac:dyDescent="0.3">
      <c r="B89" s="53"/>
      <c r="C89" s="53"/>
      <c r="D89" s="53"/>
      <c r="E89" s="54"/>
    </row>
    <row r="90" spans="2:5" x14ac:dyDescent="0.3">
      <c r="B90" s="53"/>
      <c r="C90" s="53"/>
      <c r="D90" s="53"/>
      <c r="E90" s="54"/>
    </row>
    <row r="91" spans="2:5" x14ac:dyDescent="0.3">
      <c r="B91" s="53"/>
      <c r="C91" s="53"/>
      <c r="D91" s="53"/>
      <c r="E91" s="54"/>
    </row>
    <row r="92" spans="2:5" x14ac:dyDescent="0.3">
      <c r="B92" s="53"/>
      <c r="C92" s="53"/>
      <c r="D92" s="53"/>
      <c r="E92" s="54"/>
    </row>
    <row r="93" spans="2:5" x14ac:dyDescent="0.3">
      <c r="B93" s="53"/>
      <c r="C93" s="53"/>
      <c r="D93" s="53"/>
      <c r="E93" s="54"/>
    </row>
    <row r="94" spans="2:5" x14ac:dyDescent="0.3">
      <c r="B94" s="53"/>
      <c r="C94" s="53"/>
      <c r="D94" s="53"/>
      <c r="E94" s="54"/>
    </row>
    <row r="95" spans="2:5" x14ac:dyDescent="0.3">
      <c r="B95" s="53"/>
      <c r="C95" s="53"/>
      <c r="D95" s="53"/>
      <c r="E95" s="54"/>
    </row>
    <row r="96" spans="2:5" x14ac:dyDescent="0.3">
      <c r="B96" s="53"/>
      <c r="C96" s="53"/>
      <c r="D96" s="53"/>
      <c r="E96" s="54"/>
    </row>
    <row r="97" spans="2:5" x14ac:dyDescent="0.3">
      <c r="B97" s="53"/>
      <c r="C97" s="53"/>
      <c r="D97" s="53"/>
      <c r="E97" s="54"/>
    </row>
    <row r="98" spans="2:5" x14ac:dyDescent="0.3">
      <c r="B98" s="53"/>
      <c r="C98" s="53"/>
      <c r="D98" s="53"/>
      <c r="E98" s="54"/>
    </row>
    <row r="99" spans="2:5" x14ac:dyDescent="0.3">
      <c r="B99" s="53"/>
      <c r="C99" s="53"/>
      <c r="D99" s="53"/>
      <c r="E99" s="54"/>
    </row>
    <row r="100" spans="2:5" x14ac:dyDescent="0.3">
      <c r="B100" s="53"/>
      <c r="C100" s="53"/>
      <c r="D100" s="53"/>
      <c r="E100" s="54"/>
    </row>
    <row r="101" spans="2:5" x14ac:dyDescent="0.3">
      <c r="B101" s="53"/>
      <c r="C101" s="53"/>
      <c r="D101" s="53"/>
      <c r="E101" s="54"/>
    </row>
    <row r="102" spans="2:5" x14ac:dyDescent="0.3">
      <c r="B102" s="53"/>
      <c r="C102" s="53"/>
      <c r="D102" s="53"/>
      <c r="E102" s="54"/>
    </row>
    <row r="103" spans="2:5" x14ac:dyDescent="0.3">
      <c r="B103" s="53"/>
      <c r="C103" s="53"/>
      <c r="D103" s="53"/>
      <c r="E103" s="54"/>
    </row>
  </sheetData>
  <sheetProtection algorithmName="SHA-512" hashValue="NLluTDJCM+rc2m/dQpq19Zay469fDo44fKk8yJl3G8F5XXUpqPfZb2Qgrsp5H0at45r3FKOuaijaxAmA3aCULA==" saltValue="ozWGvmbFzIufTb73XfCutA==" spinCount="100000" sheet="1" objects="1" scenarios="1"/>
  <mergeCells count="47">
    <mergeCell ref="B23:C23"/>
    <mergeCell ref="B28:C28"/>
    <mergeCell ref="B29:C29"/>
    <mergeCell ref="B30:C30"/>
    <mergeCell ref="A34:E34"/>
    <mergeCell ref="I32:I34"/>
    <mergeCell ref="H8:H10"/>
    <mergeCell ref="A33:B33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6:C26"/>
    <mergeCell ref="B27:C27"/>
    <mergeCell ref="B22:C22"/>
    <mergeCell ref="D57:D59"/>
    <mergeCell ref="H32:H34"/>
    <mergeCell ref="A41:E42"/>
    <mergeCell ref="A38:E39"/>
    <mergeCell ref="A44:E44"/>
    <mergeCell ref="A45:E45"/>
    <mergeCell ref="B52:C52"/>
    <mergeCell ref="B54:C54"/>
    <mergeCell ref="B55:C55"/>
    <mergeCell ref="A37:E37"/>
    <mergeCell ref="B51:C51"/>
    <mergeCell ref="B32:C32"/>
    <mergeCell ref="B53:C53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32">
    <cfRule type="cellIs" dxfId="101" priority="55" operator="equal">
      <formula>0</formula>
    </cfRule>
  </conditionalFormatting>
  <conditionalFormatting sqref="D13">
    <cfRule type="cellIs" dxfId="100" priority="51" operator="equal">
      <formula>0</formula>
    </cfRule>
  </conditionalFormatting>
  <conditionalFormatting sqref="D9:D10">
    <cfRule type="cellIs" dxfId="99" priority="50" operator="equal">
      <formula>0</formula>
    </cfRule>
  </conditionalFormatting>
  <conditionalFormatting sqref="H32:H34">
    <cfRule type="containsText" dxfId="98" priority="4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částky!!!!",H32)))</formula>
    </cfRule>
  </conditionalFormatting>
  <conditionalFormatting sqref="A34">
    <cfRule type="containsText" dxfId="97" priority="42" operator="containsText" text="Vratka">
      <formula>NOT(ISERROR(SEARCH("Vratka",A34)))</formula>
    </cfRule>
    <cfRule type="containsText" priority="43" operator="containsText" text="Vratka">
      <formula>NOT(ISERROR(SEARCH("Vratka",A34)))</formula>
    </cfRule>
  </conditionalFormatting>
  <conditionalFormatting sqref="G34">
    <cfRule type="cellIs" dxfId="96" priority="40" operator="lessThan">
      <formula>0</formula>
    </cfRule>
    <cfRule type="cellIs" dxfId="95" priority="41" operator="greaterThan">
      <formula>0</formula>
    </cfRule>
  </conditionalFormatting>
  <conditionalFormatting sqref="D11">
    <cfRule type="cellIs" dxfId="94" priority="39" operator="equal">
      <formula>0</formula>
    </cfRule>
  </conditionalFormatting>
  <conditionalFormatting sqref="D13:D20">
    <cfRule type="cellIs" dxfId="93" priority="38" operator="equal">
      <formula>0</formula>
    </cfRule>
  </conditionalFormatting>
  <conditionalFormatting sqref="A37">
    <cfRule type="cellIs" dxfId="92" priority="28" operator="equal">
      <formula>0</formula>
    </cfRule>
    <cfRule type="cellIs" dxfId="91" priority="30" operator="equal">
      <formula>0</formula>
    </cfRule>
  </conditionalFormatting>
  <conditionalFormatting sqref="B52:B55">
    <cfRule type="cellIs" dxfId="90" priority="27" operator="equal">
      <formula>0</formula>
    </cfRule>
  </conditionalFormatting>
  <conditionalFormatting sqref="D27:D30">
    <cfRule type="cellIs" dxfId="89" priority="26" operator="equal">
      <formula>0</formula>
    </cfRule>
  </conditionalFormatting>
  <conditionalFormatting sqref="D26">
    <cfRule type="cellIs" dxfId="88" priority="25" operator="equal">
      <formula>0</formula>
    </cfRule>
  </conditionalFormatting>
  <conditionalFormatting sqref="I32:I34">
    <cfRule type="containsText" dxfId="87" priority="23" operator="containsText" text="VRAT">
      <formula>NOT(ISERROR(SEARCH("VRAT",I32)))</formula>
    </cfRule>
    <cfRule type="containsText" dxfId="86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částky!!!!",I32)))</formula>
    </cfRule>
  </conditionalFormatting>
  <conditionalFormatting sqref="D23">
    <cfRule type="cellIs" dxfId="85" priority="22" operator="equal">
      <formula>0</formula>
    </cfRule>
  </conditionalFormatting>
  <conditionalFormatting sqref="E26">
    <cfRule type="cellIs" dxfId="84" priority="12" operator="equal">
      <formula>0</formula>
    </cfRule>
  </conditionalFormatting>
  <conditionalFormatting sqref="E23">
    <cfRule type="cellIs" dxfId="83" priority="11" operator="equal">
      <formula>0</formula>
    </cfRule>
  </conditionalFormatting>
  <conditionalFormatting sqref="E9:E10">
    <cfRule type="cellIs" dxfId="82" priority="19" operator="equal">
      <formula>0</formula>
    </cfRule>
  </conditionalFormatting>
  <conditionalFormatting sqref="E11">
    <cfRule type="cellIs" dxfId="81" priority="18" operator="equal">
      <formula>0</formula>
    </cfRule>
  </conditionalFormatting>
  <conditionalFormatting sqref="E13">
    <cfRule type="cellIs" dxfId="80" priority="17" operator="equal">
      <formula>0</formula>
    </cfRule>
  </conditionalFormatting>
  <conditionalFormatting sqref="E13:E20">
    <cfRule type="cellIs" dxfId="79" priority="16" operator="equal">
      <formula>0</formula>
    </cfRule>
  </conditionalFormatting>
  <conditionalFormatting sqref="E32">
    <cfRule type="cellIs" dxfId="78" priority="15" operator="equal">
      <formula>0</formula>
    </cfRule>
  </conditionalFormatting>
  <conditionalFormatting sqref="E22">
    <cfRule type="cellIs" dxfId="77" priority="14" operator="equal">
      <formula>0</formula>
    </cfRule>
  </conditionalFormatting>
  <conditionalFormatting sqref="E27:E30">
    <cfRule type="cellIs" dxfId="76" priority="13" operator="equal">
      <formula>0</formula>
    </cfRule>
  </conditionalFormatting>
  <conditionalFormatting sqref="D22">
    <cfRule type="cellIs" dxfId="75" priority="9" operator="equal">
      <formula>0</formula>
    </cfRule>
  </conditionalFormatting>
  <conditionalFormatting sqref="D24">
    <cfRule type="cellIs" dxfId="74" priority="8" operator="equal">
      <formula>0</formula>
    </cfRule>
  </conditionalFormatting>
  <conditionalFormatting sqref="E24">
    <cfRule type="cellIs" dxfId="73" priority="7" operator="equal">
      <formula>0</formula>
    </cfRule>
  </conditionalFormatting>
  <conditionalFormatting sqref="E25">
    <cfRule type="cellIs" dxfId="72" priority="6" operator="equal">
      <formula>0</formula>
    </cfRule>
  </conditionalFormatting>
  <conditionalFormatting sqref="E31">
    <cfRule type="cellIs" dxfId="71" priority="5" operator="equal">
      <formula>0</formula>
    </cfRule>
  </conditionalFormatting>
  <conditionalFormatting sqref="D31">
    <cfRule type="cellIs" dxfId="70" priority="4" operator="equal">
      <formula>0</formula>
    </cfRule>
  </conditionalFormatting>
  <conditionalFormatting sqref="D25">
    <cfRule type="cellIs" dxfId="69" priority="3" operator="equal">
      <formula>0</formula>
    </cfRule>
  </conditionalFormatting>
  <conditionalFormatting sqref="D8">
    <cfRule type="cellIs" dxfId="68" priority="2" operator="equal">
      <formula>0</formula>
    </cfRule>
  </conditionalFormatting>
  <conditionalFormatting sqref="E8">
    <cfRule type="cellIs" dxfId="6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35E0810-67FF-49C9-974E-D3709983DA42}">
            <xm:f>NOT(ISERROR(SEARCH($F$34,F34)))</xm:f>
            <xm:f>$F$34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F26" sqref="F26:G26"/>
    </sheetView>
  </sheetViews>
  <sheetFormatPr defaultColWidth="8.88671875" defaultRowHeight="13.2" x14ac:dyDescent="0.25"/>
  <cols>
    <col min="1" max="1" width="23.5546875" style="64" customWidth="1"/>
    <col min="2" max="2" width="12.109375" style="64" customWidth="1"/>
    <col min="3" max="3" width="27" style="64" bestFit="1" customWidth="1"/>
    <col min="4" max="4" width="15.88671875" style="64" customWidth="1"/>
    <col min="5" max="5" width="14.33203125" style="64" customWidth="1"/>
    <col min="6" max="6" width="16.5546875" style="64" customWidth="1"/>
    <col min="7" max="7" width="16.44140625" style="64" customWidth="1"/>
    <col min="8" max="8" width="20.6640625" style="64" customWidth="1"/>
    <col min="9" max="9" width="15.44140625" style="64" customWidth="1"/>
    <col min="10" max="10" width="20.88671875" style="64" customWidth="1"/>
    <col min="11" max="16384" width="8.88671875" style="64"/>
  </cols>
  <sheetData>
    <row r="1" spans="1:15" ht="18" customHeight="1" x14ac:dyDescent="0.25">
      <c r="A1" s="63" t="s">
        <v>0</v>
      </c>
      <c r="B1" s="284" t="str">
        <f>IF('1. SOUHRNNÉ INFORMACE'!B5=0,"",'1. SOUHRNNÉ INFORMACE'!B5)</f>
        <v/>
      </c>
      <c r="C1" s="284"/>
    </row>
    <row r="2" spans="1:15" x14ac:dyDescent="0.25">
      <c r="A2" s="63" t="s">
        <v>1</v>
      </c>
      <c r="B2" s="284" t="str">
        <f>IF('1. SOUHRNNÉ INFORMACE'!B6=0,"",'1. SOUHRNNÉ INFORMACE'!B6)</f>
        <v/>
      </c>
      <c r="C2" s="284"/>
    </row>
    <row r="3" spans="1:15" x14ac:dyDescent="0.25">
      <c r="A3" s="63" t="s">
        <v>2</v>
      </c>
      <c r="B3" s="285" t="s">
        <v>3</v>
      </c>
      <c r="C3" s="286"/>
    </row>
    <row r="4" spans="1:15" x14ac:dyDescent="0.25">
      <c r="A4" s="63" t="s">
        <v>4</v>
      </c>
      <c r="B4" s="285">
        <v>362</v>
      </c>
      <c r="C4" s="286"/>
    </row>
    <row r="5" spans="1:15" ht="10.199999999999999" customHeight="1" x14ac:dyDescent="0.25">
      <c r="A5" s="65"/>
      <c r="B5" s="65"/>
      <c r="C5" s="65"/>
    </row>
    <row r="6" spans="1:15" ht="22.2" customHeight="1" x14ac:dyDescent="0.25">
      <c r="A6" s="287" t="s">
        <v>34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5" x14ac:dyDescent="0.25">
      <c r="A7" s="66"/>
      <c r="B7" s="66"/>
      <c r="C7" s="66"/>
    </row>
    <row r="8" spans="1:15" ht="33.6" customHeight="1" x14ac:dyDescent="0.25">
      <c r="A8" s="288" t="s">
        <v>33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5" ht="13.95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5" x14ac:dyDescent="0.25">
      <c r="A10" s="68" t="s">
        <v>5</v>
      </c>
      <c r="B10" s="68"/>
      <c r="C10" s="68"/>
    </row>
    <row r="11" spans="1:15" ht="39" customHeight="1" x14ac:dyDescent="0.25">
      <c r="A11" s="69" t="s">
        <v>6</v>
      </c>
      <c r="B11" s="69"/>
      <c r="C11" s="69"/>
      <c r="D11" s="69" t="s">
        <v>7</v>
      </c>
      <c r="E11" s="69" t="s">
        <v>8</v>
      </c>
      <c r="F11" s="69" t="s">
        <v>9</v>
      </c>
      <c r="G11" s="70" t="s">
        <v>10</v>
      </c>
      <c r="H11" s="301" t="s">
        <v>11</v>
      </c>
      <c r="I11" s="70" t="s">
        <v>12</v>
      </c>
      <c r="J11" s="297" t="s">
        <v>13</v>
      </c>
    </row>
    <row r="12" spans="1:15" ht="28.95" customHeight="1" x14ac:dyDescent="0.25">
      <c r="A12" s="71"/>
      <c r="B12" s="71"/>
      <c r="C12" s="71"/>
      <c r="D12" s="71"/>
      <c r="E12" s="71"/>
      <c r="F12" s="71"/>
      <c r="G12" s="72" t="s">
        <v>14</v>
      </c>
      <c r="H12" s="302"/>
      <c r="I12" s="73" t="s">
        <v>94</v>
      </c>
      <c r="J12" s="298"/>
    </row>
    <row r="13" spans="1:15" x14ac:dyDescent="0.25">
      <c r="A13" s="74" t="s">
        <v>15</v>
      </c>
      <c r="B13" s="74"/>
      <c r="C13" s="74"/>
      <c r="D13" s="74" t="s">
        <v>16</v>
      </c>
      <c r="E13" s="74" t="s">
        <v>17</v>
      </c>
      <c r="F13" s="74" t="s">
        <v>18</v>
      </c>
      <c r="G13" s="74">
        <v>1</v>
      </c>
      <c r="H13" s="74">
        <v>2</v>
      </c>
      <c r="I13" s="74">
        <v>3</v>
      </c>
      <c r="J13" s="74" t="s">
        <v>19</v>
      </c>
    </row>
    <row r="14" spans="1:15" ht="18" customHeight="1" x14ac:dyDescent="0.25">
      <c r="A14" s="289" t="s">
        <v>20</v>
      </c>
      <c r="B14" s="290"/>
      <c r="C14" s="75"/>
      <c r="D14" s="76"/>
      <c r="E14" s="76"/>
      <c r="F14" s="76"/>
      <c r="G14" s="77">
        <f>SUM(G16:G19)</f>
        <v>0</v>
      </c>
      <c r="H14" s="77">
        <f>SUM(H16:H19)</f>
        <v>0</v>
      </c>
      <c r="I14" s="77">
        <f>SUM(I16:I19)</f>
        <v>0</v>
      </c>
      <c r="J14" s="77">
        <f>SUM(J16:J19)</f>
        <v>0</v>
      </c>
    </row>
    <row r="15" spans="1:15" ht="16.95" customHeight="1" x14ac:dyDescent="0.25">
      <c r="A15" s="293" t="s">
        <v>21</v>
      </c>
      <c r="B15" s="294"/>
      <c r="C15" s="78" t="s">
        <v>195</v>
      </c>
      <c r="D15" s="79"/>
      <c r="E15" s="79"/>
      <c r="F15" s="79"/>
      <c r="G15" s="80"/>
      <c r="H15" s="80"/>
      <c r="I15" s="80"/>
      <c r="J15" s="81"/>
    </row>
    <row r="16" spans="1:15" ht="16.2" customHeight="1" x14ac:dyDescent="0.25">
      <c r="A16" s="291" t="str">
        <f>IF('1. SOUHRNNÉ INFORMACE'!B2=0,"",'1. SOUHRNNÉ INFORMACE'!B2)</f>
        <v>PU21</v>
      </c>
      <c r="B16" s="292"/>
      <c r="C16" s="82">
        <f>'1. SOUHRNNÉ INFORMACE'!B10</f>
        <v>0</v>
      </c>
      <c r="D16" s="83"/>
      <c r="E16" s="83"/>
      <c r="F16" s="83"/>
      <c r="G16" s="84">
        <f>'1. SOUHRNNÉ INFORMACE'!B11</f>
        <v>0</v>
      </c>
      <c r="H16" s="84">
        <f>'1. SOUHRNNÉ INFORMACE'!B12</f>
        <v>0</v>
      </c>
      <c r="I16" s="84">
        <f>'2. POUŽITÍ DOTACE'!D33</f>
        <v>0</v>
      </c>
      <c r="J16" s="85">
        <f>G16-H16-I16</f>
        <v>0</v>
      </c>
      <c r="L16" s="86"/>
      <c r="M16" s="86"/>
      <c r="N16" s="86"/>
      <c r="O16" s="86"/>
    </row>
    <row r="17" spans="1:10" x14ac:dyDescent="0.25">
      <c r="A17" s="295"/>
      <c r="B17" s="296"/>
      <c r="C17" s="87"/>
      <c r="D17" s="88"/>
      <c r="E17" s="88"/>
      <c r="F17" s="88"/>
      <c r="G17" s="89"/>
      <c r="H17" s="89"/>
      <c r="I17" s="89"/>
      <c r="J17" s="85">
        <f>G17-H17-I17</f>
        <v>0</v>
      </c>
    </row>
    <row r="18" spans="1:10" x14ac:dyDescent="0.25">
      <c r="A18" s="295"/>
      <c r="B18" s="296"/>
      <c r="C18" s="87"/>
      <c r="D18" s="88"/>
      <c r="E18" s="88"/>
      <c r="F18" s="88"/>
      <c r="G18" s="89"/>
      <c r="H18" s="89"/>
      <c r="I18" s="89"/>
      <c r="J18" s="85">
        <f>G18-H18-I18</f>
        <v>0</v>
      </c>
    </row>
    <row r="19" spans="1:10" x14ac:dyDescent="0.25">
      <c r="A19" s="295"/>
      <c r="B19" s="296"/>
      <c r="C19" s="87"/>
      <c r="D19" s="88"/>
      <c r="E19" s="88"/>
      <c r="F19" s="88"/>
      <c r="G19" s="89"/>
      <c r="H19" s="89"/>
      <c r="I19" s="89"/>
      <c r="J19" s="85">
        <f>G19-H19-I19</f>
        <v>0</v>
      </c>
    </row>
    <row r="20" spans="1:10" x14ac:dyDescent="0.25">
      <c r="A20" s="289" t="s">
        <v>22</v>
      </c>
      <c r="B20" s="290"/>
      <c r="C20" s="75"/>
      <c r="D20" s="76"/>
      <c r="E20" s="76"/>
      <c r="F20" s="76"/>
      <c r="G20" s="77">
        <f>SUM(G22:G23)</f>
        <v>0</v>
      </c>
      <c r="H20" s="77">
        <f>SUM(H22:H23)</f>
        <v>0</v>
      </c>
      <c r="I20" s="77">
        <f>SUM(I22:I23)</f>
        <v>0</v>
      </c>
      <c r="J20" s="77">
        <f>SUM(J22:J23)</f>
        <v>0</v>
      </c>
    </row>
    <row r="21" spans="1:10" x14ac:dyDescent="0.25">
      <c r="A21" s="299" t="s">
        <v>23</v>
      </c>
      <c r="B21" s="300"/>
      <c r="C21" s="90"/>
      <c r="D21" s="90"/>
      <c r="E21" s="90"/>
      <c r="F21" s="90"/>
      <c r="G21" s="91"/>
      <c r="H21" s="91"/>
      <c r="I21" s="91"/>
      <c r="J21" s="85">
        <f>G21-H21-I21</f>
        <v>0</v>
      </c>
    </row>
    <row r="22" spans="1:10" x14ac:dyDescent="0.25">
      <c r="A22" s="295"/>
      <c r="B22" s="296"/>
      <c r="C22" s="92"/>
      <c r="D22" s="90"/>
      <c r="E22" s="90"/>
      <c r="F22" s="90"/>
      <c r="G22" s="91"/>
      <c r="H22" s="91"/>
      <c r="I22" s="91"/>
      <c r="J22" s="85">
        <f>G22-H22-I22</f>
        <v>0</v>
      </c>
    </row>
    <row r="23" spans="1:10" x14ac:dyDescent="0.25">
      <c r="A23" s="295"/>
      <c r="B23" s="296"/>
      <c r="C23" s="92"/>
      <c r="D23" s="90"/>
      <c r="E23" s="90"/>
      <c r="F23" s="90"/>
      <c r="G23" s="91"/>
      <c r="H23" s="91"/>
      <c r="I23" s="91"/>
      <c r="J23" s="85">
        <f>G23-H23-I23</f>
        <v>0</v>
      </c>
    </row>
    <row r="24" spans="1:10" ht="33" customHeight="1" x14ac:dyDescent="0.25">
      <c r="A24" s="289" t="s">
        <v>24</v>
      </c>
      <c r="B24" s="290"/>
      <c r="C24" s="75"/>
      <c r="D24" s="76"/>
      <c r="E24" s="76"/>
      <c r="F24" s="76"/>
      <c r="G24" s="93">
        <f>G14+G20</f>
        <v>0</v>
      </c>
      <c r="H24" s="93">
        <f>H14+H20</f>
        <v>0</v>
      </c>
      <c r="I24" s="93">
        <f>I14+I20</f>
        <v>0</v>
      </c>
      <c r="J24" s="93">
        <f>J14+J20</f>
        <v>0</v>
      </c>
    </row>
    <row r="25" spans="1:10" x14ac:dyDescent="0.25">
      <c r="A25" s="94"/>
      <c r="B25" s="94"/>
      <c r="C25" s="94"/>
      <c r="D25" s="95"/>
      <c r="E25" s="95"/>
      <c r="F25" s="95"/>
      <c r="G25" s="95"/>
      <c r="H25" s="95"/>
      <c r="I25" s="95"/>
      <c r="J25" s="95"/>
    </row>
    <row r="26" spans="1:10" x14ac:dyDescent="0.25">
      <c r="A26" s="63" t="s">
        <v>26</v>
      </c>
      <c r="B26" s="281">
        <f ca="1">TODAY()</f>
        <v>44587</v>
      </c>
      <c r="C26" s="282"/>
      <c r="D26" s="96"/>
      <c r="E26" s="63" t="s">
        <v>25</v>
      </c>
      <c r="F26" s="283"/>
      <c r="G26" s="283"/>
      <c r="H26" s="95"/>
      <c r="I26" s="95"/>
      <c r="J26" s="95"/>
    </row>
    <row r="27" spans="1:10" ht="18.600000000000001" customHeight="1" x14ac:dyDescent="0.25">
      <c r="A27" s="97" t="s">
        <v>32</v>
      </c>
      <c r="B27" s="279"/>
      <c r="C27" s="280"/>
      <c r="D27" s="96"/>
      <c r="E27" s="63" t="s">
        <v>26</v>
      </c>
      <c r="F27" s="283"/>
      <c r="G27" s="283"/>
      <c r="H27" s="95"/>
      <c r="I27" s="95"/>
      <c r="J27" s="95"/>
    </row>
    <row r="28" spans="1:10" ht="27.6" customHeight="1" x14ac:dyDescent="0.25">
      <c r="A28" s="98" t="s">
        <v>31</v>
      </c>
      <c r="B28" s="281"/>
      <c r="C28" s="282"/>
      <c r="D28" s="96"/>
      <c r="E28" s="99"/>
      <c r="F28" s="100"/>
      <c r="G28" s="100"/>
      <c r="H28" s="95"/>
      <c r="I28" s="95"/>
      <c r="J28" s="95"/>
    </row>
    <row r="29" spans="1:10" ht="16.2" customHeight="1" x14ac:dyDescent="0.25">
      <c r="A29" s="97" t="s">
        <v>27</v>
      </c>
      <c r="B29" s="268"/>
      <c r="C29" s="269"/>
      <c r="D29" s="95"/>
      <c r="E29" s="101"/>
      <c r="F29" s="95"/>
      <c r="G29" s="95"/>
      <c r="H29" s="95"/>
      <c r="I29" s="95"/>
      <c r="J29" s="95"/>
    </row>
    <row r="30" spans="1:10" ht="15.6" customHeight="1" x14ac:dyDescent="0.25">
      <c r="A30" s="97" t="s">
        <v>28</v>
      </c>
      <c r="B30" s="279"/>
      <c r="C30" s="280"/>
      <c r="D30" s="95"/>
      <c r="E30" s="95"/>
      <c r="F30" s="95"/>
      <c r="G30" s="95"/>
      <c r="H30" s="95"/>
      <c r="I30" s="95"/>
      <c r="J30" s="95"/>
    </row>
    <row r="31" spans="1:10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</row>
  </sheetData>
  <sheetProtection algorithmName="SHA-512" hashValue="dVllV5oqXDOkK2AnftnLhuJHbR0C54UwqOt8FiJKIGNiz3MjinCQuwZKDynlVEtgTAXwBqAgKKMhdgod0HrRMw==" saltValue="TPbtMFU+FSmM7sT2vS63Dg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/>
  </sheetViews>
  <sheetFormatPr defaultColWidth="8.88671875" defaultRowHeight="14.4" x14ac:dyDescent="0.3"/>
  <cols>
    <col min="1" max="1" width="20.33203125" style="6" customWidth="1"/>
    <col min="2" max="2" width="8.88671875" style="6"/>
    <col min="3" max="3" width="20.33203125" style="6" customWidth="1"/>
    <col min="4" max="8" width="8.88671875" style="6"/>
    <col min="9" max="9" width="4.5546875" style="6" customWidth="1"/>
    <col min="10" max="16384" width="8.88671875" style="6"/>
  </cols>
  <sheetData>
    <row r="1" spans="1:18" ht="18.600000000000001" customHeight="1" x14ac:dyDescent="0.3">
      <c r="A1" s="102" t="str">
        <f>'1. SOUHRNNÉ INFORMACE'!A5</f>
        <v>Příjemce dotace (název)</v>
      </c>
      <c r="B1" s="260" t="str">
        <f>IF('1. SOUHRNNÉ INFORMACE'!B5=0,"",'1. SOUHRNNÉ INFORMACE'!B5)</f>
        <v/>
      </c>
      <c r="C1" s="261"/>
      <c r="D1" s="309"/>
      <c r="H1" s="103"/>
      <c r="I1" s="104"/>
      <c r="J1" s="103"/>
      <c r="K1" s="103"/>
      <c r="L1" s="103"/>
      <c r="M1" s="103"/>
    </row>
    <row r="2" spans="1:18" ht="17.399999999999999" customHeight="1" x14ac:dyDescent="0.3">
      <c r="A2" s="105" t="s">
        <v>38</v>
      </c>
      <c r="B2" s="253" t="str">
        <f>IF('1. SOUHRNNÉ INFORMACE'!B6=0,"",'1. SOUHRNNÉ INFORMACE'!B6)</f>
        <v/>
      </c>
      <c r="C2" s="254"/>
      <c r="D2" s="309"/>
      <c r="H2" s="106"/>
      <c r="I2" s="106"/>
      <c r="J2" s="106"/>
      <c r="K2" s="106"/>
      <c r="L2" s="106"/>
      <c r="M2" s="103"/>
    </row>
    <row r="3" spans="1:18" ht="16.95" customHeight="1" x14ac:dyDescent="0.3">
      <c r="A3" s="105" t="s">
        <v>59</v>
      </c>
      <c r="B3" s="253" t="str">
        <f>IF('1. SOUHRNNÉ INFORMACE'!B9=0,"",'1. SOUHRNNÉ INFORMACE'!B9)</f>
        <v/>
      </c>
      <c r="C3" s="254"/>
      <c r="D3" s="309"/>
      <c r="H3" s="106"/>
      <c r="I3" s="106"/>
      <c r="J3" s="106"/>
      <c r="K3" s="106"/>
      <c r="L3" s="106"/>
      <c r="M3" s="103"/>
    </row>
    <row r="4" spans="1:18" ht="16.95" customHeight="1" thickBot="1" x14ac:dyDescent="0.35">
      <c r="A4" s="107" t="s">
        <v>60</v>
      </c>
      <c r="B4" s="253" t="str">
        <f>IF('1. SOUHRNNÉ INFORMACE'!B10=0,"",'1. SOUHRNNÉ INFORMACE'!B10)</f>
        <v/>
      </c>
      <c r="C4" s="254"/>
      <c r="D4" s="309"/>
      <c r="H4" s="106"/>
      <c r="I4" s="106"/>
      <c r="J4" s="106"/>
      <c r="K4" s="106"/>
      <c r="L4" s="106"/>
      <c r="M4" s="103"/>
    </row>
    <row r="5" spans="1:18" s="38" customFormat="1" ht="2.4" customHeight="1" thickBot="1" x14ac:dyDescent="0.35">
      <c r="A5" s="108"/>
      <c r="B5" s="36"/>
      <c r="C5" s="109"/>
      <c r="D5" s="110"/>
      <c r="I5" s="111" t="str">
        <f>IF(D30&gt;0,"Vyplňte sloupec Čerpané finanční prostředky v Kč"," ")</f>
        <v xml:space="preserve"> </v>
      </c>
    </row>
    <row r="6" spans="1:18" ht="21.6" customHeight="1" x14ac:dyDescent="0.3">
      <c r="A6" s="310" t="str">
        <f>IF('1. SOUHRNNÉ INFORMACE'!B2=0,"",'1. SOUHRNNÉ INFORMACE'!B2)</f>
        <v>PU21</v>
      </c>
      <c r="B6" s="311"/>
      <c r="C6" s="112">
        <f>'1. SOUHRNNÉ INFORMACE'!B11-'1. SOUHRNNÉ INFORMACE'!B12</f>
        <v>0</v>
      </c>
      <c r="D6" s="86"/>
      <c r="E6" s="113"/>
      <c r="F6" s="114"/>
      <c r="G6" s="114"/>
      <c r="I6" s="111"/>
    </row>
    <row r="7" spans="1:18" x14ac:dyDescent="0.3">
      <c r="A7" s="15" t="s">
        <v>96</v>
      </c>
      <c r="K7" s="15" t="s">
        <v>197</v>
      </c>
      <c r="L7" s="60"/>
      <c r="M7" s="60"/>
      <c r="N7" s="60"/>
    </row>
    <row r="8" spans="1:18" x14ac:dyDescent="0.3">
      <c r="A8" s="308"/>
      <c r="B8" s="308"/>
      <c r="C8" s="308"/>
      <c r="D8" s="308"/>
      <c r="E8" s="308"/>
      <c r="F8" s="308"/>
      <c r="G8" s="308"/>
      <c r="H8" s="308"/>
      <c r="I8" s="308"/>
      <c r="K8" s="115"/>
      <c r="L8" s="115"/>
      <c r="M8" s="115"/>
      <c r="N8" s="115"/>
      <c r="O8" s="115"/>
      <c r="P8" s="115"/>
      <c r="Q8" s="115"/>
      <c r="R8" s="116"/>
    </row>
    <row r="9" spans="1:18" x14ac:dyDescent="0.3">
      <c r="A9" s="308"/>
      <c r="B9" s="308"/>
      <c r="C9" s="308"/>
      <c r="D9" s="308"/>
      <c r="E9" s="308"/>
      <c r="F9" s="308"/>
      <c r="G9" s="308"/>
      <c r="H9" s="308"/>
      <c r="I9" s="308"/>
      <c r="K9" s="116"/>
      <c r="L9" s="116"/>
      <c r="M9" s="116"/>
      <c r="N9" s="116"/>
      <c r="O9" s="116"/>
      <c r="P9" s="116"/>
      <c r="Q9" s="116"/>
      <c r="R9" s="116"/>
    </row>
    <row r="10" spans="1:18" ht="27.6" customHeight="1" x14ac:dyDescent="0.3">
      <c r="A10" s="308"/>
      <c r="B10" s="308"/>
      <c r="C10" s="308"/>
      <c r="D10" s="308"/>
      <c r="E10" s="308"/>
      <c r="F10" s="308"/>
      <c r="G10" s="308"/>
      <c r="H10" s="308"/>
      <c r="I10" s="308"/>
      <c r="K10" s="307" t="s">
        <v>213</v>
      </c>
      <c r="L10" s="307"/>
      <c r="M10" s="307"/>
      <c r="N10" s="307"/>
      <c r="O10" s="307"/>
      <c r="P10" s="307"/>
      <c r="Q10" s="307"/>
      <c r="R10" s="307"/>
    </row>
    <row r="11" spans="1:18" x14ac:dyDescent="0.3">
      <c r="A11" s="308"/>
      <c r="B11" s="308"/>
      <c r="C11" s="308"/>
      <c r="D11" s="308"/>
      <c r="E11" s="308"/>
      <c r="F11" s="308"/>
      <c r="G11" s="308"/>
      <c r="H11" s="308"/>
      <c r="I11" s="308"/>
    </row>
    <row r="12" spans="1:18" x14ac:dyDescent="0.3">
      <c r="A12" s="308"/>
      <c r="B12" s="308"/>
      <c r="C12" s="308"/>
      <c r="D12" s="308"/>
      <c r="E12" s="308"/>
      <c r="F12" s="308"/>
      <c r="G12" s="308"/>
      <c r="H12" s="308"/>
      <c r="I12" s="308"/>
    </row>
    <row r="13" spans="1:18" x14ac:dyDescent="0.3">
      <c r="A13" s="308"/>
      <c r="B13" s="308"/>
      <c r="C13" s="308"/>
      <c r="D13" s="308"/>
      <c r="E13" s="308"/>
      <c r="F13" s="308"/>
      <c r="G13" s="308"/>
      <c r="H13" s="308"/>
      <c r="I13" s="308"/>
    </row>
    <row r="14" spans="1:18" x14ac:dyDescent="0.3">
      <c r="A14" s="308"/>
      <c r="B14" s="308"/>
      <c r="C14" s="308"/>
      <c r="D14" s="308"/>
      <c r="E14" s="308"/>
      <c r="F14" s="308"/>
      <c r="G14" s="308"/>
      <c r="H14" s="308"/>
      <c r="I14" s="308"/>
    </row>
    <row r="15" spans="1:18" x14ac:dyDescent="0.3">
      <c r="A15" s="308"/>
      <c r="B15" s="308"/>
      <c r="C15" s="308"/>
      <c r="D15" s="308"/>
      <c r="E15" s="308"/>
      <c r="F15" s="308"/>
      <c r="G15" s="308"/>
      <c r="H15" s="308"/>
      <c r="I15" s="308"/>
    </row>
    <row r="16" spans="1:18" x14ac:dyDescent="0.3">
      <c r="A16" s="308"/>
      <c r="B16" s="308"/>
      <c r="C16" s="308"/>
      <c r="D16" s="308"/>
      <c r="E16" s="308"/>
      <c r="F16" s="308"/>
      <c r="G16" s="308"/>
      <c r="H16" s="308"/>
      <c r="I16" s="308"/>
      <c r="K16" s="117" t="s">
        <v>105</v>
      </c>
      <c r="L16" s="118"/>
      <c r="M16" s="118"/>
      <c r="N16" s="118"/>
      <c r="O16" s="118"/>
      <c r="P16" s="118"/>
      <c r="Q16" s="118"/>
      <c r="R16" s="118"/>
    </row>
    <row r="17" spans="1:18" x14ac:dyDescent="0.3">
      <c r="A17" s="308"/>
      <c r="B17" s="308"/>
      <c r="C17" s="308"/>
      <c r="D17" s="308"/>
      <c r="E17" s="308"/>
      <c r="F17" s="308"/>
      <c r="G17" s="308"/>
      <c r="H17" s="308"/>
      <c r="I17" s="308"/>
      <c r="K17" s="117" t="s">
        <v>106</v>
      </c>
      <c r="L17" s="118"/>
      <c r="M17" s="118"/>
      <c r="N17" s="118"/>
      <c r="O17" s="118"/>
      <c r="P17" s="118"/>
      <c r="Q17" s="118"/>
      <c r="R17" s="118"/>
    </row>
    <row r="18" spans="1:18" x14ac:dyDescent="0.3">
      <c r="A18" s="308"/>
      <c r="B18" s="308"/>
      <c r="C18" s="308"/>
      <c r="D18" s="308"/>
      <c r="E18" s="308"/>
      <c r="F18" s="308"/>
      <c r="G18" s="308"/>
      <c r="H18" s="308"/>
      <c r="I18" s="308"/>
      <c r="K18" s="118"/>
      <c r="L18" s="118"/>
      <c r="M18" s="118"/>
      <c r="N18" s="118"/>
      <c r="O18" s="118"/>
      <c r="P18" s="118"/>
      <c r="Q18" s="118"/>
      <c r="R18" s="118"/>
    </row>
    <row r="19" spans="1:18" x14ac:dyDescent="0.3">
      <c r="A19" s="308"/>
      <c r="B19" s="308"/>
      <c r="C19" s="308"/>
      <c r="D19" s="308"/>
      <c r="E19" s="308"/>
      <c r="F19" s="308"/>
      <c r="G19" s="308"/>
      <c r="H19" s="308"/>
      <c r="I19" s="308"/>
    </row>
    <row r="20" spans="1:18" x14ac:dyDescent="0.3">
      <c r="A20" s="308"/>
      <c r="B20" s="308"/>
      <c r="C20" s="308"/>
      <c r="D20" s="308"/>
      <c r="E20" s="308"/>
      <c r="F20" s="308"/>
      <c r="G20" s="308"/>
      <c r="H20" s="308"/>
      <c r="I20" s="308"/>
    </row>
    <row r="21" spans="1:18" x14ac:dyDescent="0.3">
      <c r="A21" s="308"/>
      <c r="B21" s="308"/>
      <c r="C21" s="308"/>
      <c r="D21" s="308"/>
      <c r="E21" s="308"/>
      <c r="F21" s="308"/>
      <c r="G21" s="308"/>
      <c r="H21" s="308"/>
      <c r="I21" s="308"/>
    </row>
    <row r="22" spans="1:18" x14ac:dyDescent="0.3">
      <c r="A22" s="308"/>
      <c r="B22" s="308"/>
      <c r="C22" s="308"/>
      <c r="D22" s="308"/>
      <c r="E22" s="308"/>
      <c r="F22" s="308"/>
      <c r="G22" s="308"/>
      <c r="H22" s="308"/>
      <c r="I22" s="308"/>
    </row>
    <row r="23" spans="1:18" x14ac:dyDescent="0.3">
      <c r="A23" s="308"/>
      <c r="B23" s="308"/>
      <c r="C23" s="308"/>
      <c r="D23" s="308"/>
      <c r="E23" s="308"/>
      <c r="F23" s="308"/>
      <c r="G23" s="308"/>
      <c r="H23" s="308"/>
      <c r="I23" s="308"/>
    </row>
    <row r="24" spans="1:18" x14ac:dyDescent="0.3">
      <c r="A24" s="308"/>
      <c r="B24" s="308"/>
      <c r="C24" s="308"/>
      <c r="D24" s="308"/>
      <c r="E24" s="308"/>
      <c r="F24" s="308"/>
      <c r="G24" s="308"/>
      <c r="H24" s="308"/>
      <c r="I24" s="308"/>
    </row>
    <row r="25" spans="1:18" x14ac:dyDescent="0.3">
      <c r="A25" s="308"/>
      <c r="B25" s="308"/>
      <c r="C25" s="308"/>
      <c r="D25" s="308"/>
      <c r="E25" s="308"/>
      <c r="F25" s="308"/>
      <c r="G25" s="308"/>
      <c r="H25" s="308"/>
      <c r="I25" s="308"/>
    </row>
    <row r="26" spans="1:18" x14ac:dyDescent="0.3">
      <c r="A26" s="308"/>
      <c r="B26" s="308"/>
      <c r="C26" s="308"/>
      <c r="D26" s="308"/>
      <c r="E26" s="308"/>
      <c r="F26" s="308"/>
      <c r="G26" s="308"/>
      <c r="H26" s="308"/>
      <c r="I26" s="308"/>
    </row>
    <row r="27" spans="1:18" x14ac:dyDescent="0.3">
      <c r="A27" s="308"/>
      <c r="B27" s="308"/>
      <c r="C27" s="308"/>
      <c r="D27" s="308"/>
      <c r="E27" s="308"/>
      <c r="F27" s="308"/>
      <c r="G27" s="308"/>
      <c r="H27" s="308"/>
      <c r="I27" s="308"/>
    </row>
    <row r="28" spans="1:18" x14ac:dyDescent="0.3">
      <c r="A28" s="308"/>
      <c r="B28" s="308"/>
      <c r="C28" s="308"/>
      <c r="D28" s="308"/>
      <c r="E28" s="308"/>
      <c r="F28" s="308"/>
      <c r="G28" s="308"/>
      <c r="H28" s="308"/>
      <c r="I28" s="308"/>
    </row>
    <row r="29" spans="1:18" x14ac:dyDescent="0.3">
      <c r="A29" s="308"/>
      <c r="B29" s="308"/>
      <c r="C29" s="308"/>
      <c r="D29" s="308"/>
      <c r="E29" s="308"/>
      <c r="F29" s="308"/>
      <c r="G29" s="308"/>
      <c r="H29" s="308"/>
      <c r="I29" s="308"/>
    </row>
    <row r="30" spans="1:18" x14ac:dyDescent="0.3">
      <c r="A30" s="308"/>
      <c r="B30" s="308"/>
      <c r="C30" s="308"/>
      <c r="D30" s="308"/>
      <c r="E30" s="308"/>
      <c r="F30" s="308"/>
      <c r="G30" s="308"/>
      <c r="H30" s="308"/>
      <c r="I30" s="308"/>
    </row>
    <row r="31" spans="1:18" x14ac:dyDescent="0.3">
      <c r="A31" s="308"/>
      <c r="B31" s="308"/>
      <c r="C31" s="308"/>
      <c r="D31" s="308"/>
      <c r="E31" s="308"/>
      <c r="F31" s="308"/>
      <c r="G31" s="308"/>
      <c r="H31" s="308"/>
      <c r="I31" s="308"/>
    </row>
    <row r="32" spans="1:18" x14ac:dyDescent="0.3">
      <c r="A32" s="308"/>
      <c r="B32" s="308"/>
      <c r="C32" s="308"/>
      <c r="D32" s="308"/>
      <c r="E32" s="308"/>
      <c r="F32" s="308"/>
      <c r="G32" s="308"/>
      <c r="H32" s="308"/>
      <c r="I32" s="308"/>
    </row>
    <row r="33" spans="1:9" x14ac:dyDescent="0.3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9" x14ac:dyDescent="0.3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x14ac:dyDescent="0.3">
      <c r="A35" s="308"/>
      <c r="B35" s="308"/>
      <c r="C35" s="308"/>
      <c r="D35" s="308"/>
      <c r="E35" s="308"/>
      <c r="F35" s="308"/>
      <c r="G35" s="308"/>
      <c r="H35" s="308"/>
      <c r="I35" s="308"/>
    </row>
    <row r="36" spans="1:9" x14ac:dyDescent="0.3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9" x14ac:dyDescent="0.3">
      <c r="A37" s="308"/>
      <c r="B37" s="308"/>
      <c r="C37" s="308"/>
      <c r="D37" s="308"/>
      <c r="E37" s="308"/>
      <c r="F37" s="308"/>
      <c r="G37" s="308"/>
      <c r="H37" s="308"/>
      <c r="I37" s="308"/>
    </row>
    <row r="38" spans="1:9" x14ac:dyDescent="0.3">
      <c r="A38" s="308"/>
      <c r="B38" s="308"/>
      <c r="C38" s="308"/>
      <c r="D38" s="308"/>
      <c r="E38" s="308"/>
      <c r="F38" s="308"/>
      <c r="G38" s="308"/>
      <c r="H38" s="308"/>
      <c r="I38" s="308"/>
    </row>
    <row r="39" spans="1:9" x14ac:dyDescent="0.3">
      <c r="A39" s="308"/>
      <c r="B39" s="308"/>
      <c r="C39" s="308"/>
      <c r="D39" s="308"/>
      <c r="E39" s="308"/>
      <c r="F39" s="308"/>
      <c r="G39" s="308"/>
      <c r="H39" s="308"/>
      <c r="I39" s="308"/>
    </row>
    <row r="40" spans="1:9" x14ac:dyDescent="0.3">
      <c r="A40" s="308"/>
      <c r="B40" s="308"/>
      <c r="C40" s="308"/>
      <c r="D40" s="308"/>
      <c r="E40" s="308"/>
      <c r="F40" s="308"/>
      <c r="G40" s="308"/>
      <c r="H40" s="308"/>
      <c r="I40" s="308"/>
    </row>
    <row r="41" spans="1:9" x14ac:dyDescent="0.3">
      <c r="A41" s="308"/>
      <c r="B41" s="308"/>
      <c r="C41" s="308"/>
      <c r="D41" s="308"/>
      <c r="E41" s="308"/>
      <c r="F41" s="308"/>
      <c r="G41" s="308"/>
      <c r="H41" s="308"/>
      <c r="I41" s="308"/>
    </row>
    <row r="42" spans="1:9" x14ac:dyDescent="0.3">
      <c r="A42" s="308"/>
      <c r="B42" s="308"/>
      <c r="C42" s="308"/>
      <c r="D42" s="308"/>
      <c r="E42" s="308"/>
      <c r="F42" s="308"/>
      <c r="G42" s="308"/>
      <c r="H42" s="308"/>
      <c r="I42" s="308"/>
    </row>
    <row r="43" spans="1:9" x14ac:dyDescent="0.3">
      <c r="A43" s="119" t="s">
        <v>97</v>
      </c>
      <c r="B43" s="119"/>
      <c r="C43" s="312">
        <v>44561</v>
      </c>
      <c r="D43" s="312"/>
      <c r="E43" s="312"/>
      <c r="F43" s="312"/>
      <c r="G43" s="312"/>
      <c r="H43" s="312"/>
      <c r="I43" s="312"/>
    </row>
    <row r="44" spans="1:9" x14ac:dyDescent="0.3">
      <c r="B44" s="120"/>
      <c r="C44" s="120"/>
      <c r="D44" s="120"/>
      <c r="E44" s="120"/>
      <c r="F44" s="120"/>
      <c r="G44" s="120"/>
      <c r="H44" s="120"/>
      <c r="I44" s="120"/>
    </row>
    <row r="45" spans="1:9" ht="27.6" customHeight="1" x14ac:dyDescent="0.3">
      <c r="A45" s="266" t="s">
        <v>67</v>
      </c>
      <c r="B45" s="266"/>
      <c r="C45" s="266"/>
      <c r="D45" s="266"/>
      <c r="E45" s="266"/>
      <c r="F45" s="266"/>
      <c r="G45" s="266"/>
      <c r="H45" s="266"/>
      <c r="I45" s="266"/>
    </row>
    <row r="46" spans="1:9" x14ac:dyDescent="0.3">
      <c r="A46" s="121" t="s">
        <v>29</v>
      </c>
      <c r="B46" s="121"/>
      <c r="C46" s="121"/>
      <c r="D46" s="121"/>
      <c r="E46" s="121"/>
    </row>
    <row r="47" spans="1:9" x14ac:dyDescent="0.3">
      <c r="B47" s="7"/>
    </row>
    <row r="48" spans="1:9" x14ac:dyDescent="0.3">
      <c r="A48" s="7" t="s">
        <v>30</v>
      </c>
    </row>
    <row r="49" spans="1:9" x14ac:dyDescent="0.3">
      <c r="A49" s="7"/>
    </row>
    <row r="50" spans="1:9" x14ac:dyDescent="0.3">
      <c r="A50" s="7"/>
    </row>
    <row r="51" spans="1:9" x14ac:dyDescent="0.3">
      <c r="A51" s="271" t="s">
        <v>53</v>
      </c>
      <c r="B51" s="271"/>
      <c r="C51" s="30" t="s">
        <v>54</v>
      </c>
      <c r="E51" s="306"/>
      <c r="F51" s="306"/>
      <c r="G51" s="306"/>
      <c r="H51" s="306"/>
      <c r="I51" s="306"/>
    </row>
    <row r="52" spans="1:9" x14ac:dyDescent="0.3">
      <c r="A52" s="304">
        <f>'1. SOUHRNNÉ INFORMACE'!A44</f>
        <v>0</v>
      </c>
      <c r="B52" s="305"/>
      <c r="C52" s="31"/>
      <c r="E52" s="306"/>
      <c r="F52" s="306"/>
      <c r="G52" s="306"/>
      <c r="H52" s="306"/>
      <c r="I52" s="306"/>
    </row>
    <row r="53" spans="1:9" x14ac:dyDescent="0.3">
      <c r="A53" s="304">
        <f>'1. SOUHRNNÉ INFORMACE'!A45</f>
        <v>0</v>
      </c>
      <c r="B53" s="305"/>
      <c r="C53" s="185"/>
      <c r="E53" s="306"/>
      <c r="F53" s="306"/>
      <c r="G53" s="306"/>
      <c r="H53" s="306"/>
      <c r="I53" s="306"/>
    </row>
    <row r="54" spans="1:9" x14ac:dyDescent="0.3">
      <c r="A54" s="304">
        <f>'1. SOUHRNNÉ INFORMACE'!A46</f>
        <v>0</v>
      </c>
      <c r="B54" s="305"/>
      <c r="C54" s="31"/>
      <c r="E54" s="306"/>
      <c r="F54" s="306"/>
      <c r="G54" s="306"/>
      <c r="H54" s="306"/>
      <c r="I54" s="306"/>
    </row>
    <row r="55" spans="1:9" x14ac:dyDescent="0.3">
      <c r="A55" s="304">
        <f>'1. SOUHRNNÉ INFORMACE'!A47</f>
        <v>0</v>
      </c>
      <c r="B55" s="305"/>
      <c r="C55" s="31"/>
      <c r="E55" s="306"/>
      <c r="F55" s="306"/>
      <c r="G55" s="306"/>
      <c r="H55" s="306"/>
      <c r="I55" s="306"/>
    </row>
    <row r="56" spans="1:9" x14ac:dyDescent="0.3">
      <c r="B56" s="61"/>
      <c r="C56" s="11"/>
      <c r="D56" s="28"/>
      <c r="E56" s="303" t="s">
        <v>87</v>
      </c>
      <c r="F56" s="303"/>
      <c r="G56" s="303"/>
      <c r="H56" s="303"/>
      <c r="I56" s="303"/>
    </row>
    <row r="57" spans="1:9" x14ac:dyDescent="0.3">
      <c r="B57" s="53"/>
      <c r="C57" s="11"/>
    </row>
    <row r="58" spans="1:9" x14ac:dyDescent="0.3">
      <c r="B58" s="53"/>
      <c r="C58" s="11"/>
    </row>
    <row r="59" spans="1:9" x14ac:dyDescent="0.3">
      <c r="B59" s="53"/>
    </row>
    <row r="60" spans="1:9" x14ac:dyDescent="0.3">
      <c r="B60" s="53"/>
    </row>
    <row r="61" spans="1:9" x14ac:dyDescent="0.3">
      <c r="A61" s="122"/>
      <c r="B61" s="120"/>
      <c r="C61" s="120"/>
      <c r="D61" s="120"/>
      <c r="E61" s="120"/>
      <c r="F61" s="120"/>
      <c r="G61" s="120"/>
      <c r="H61" s="120"/>
      <c r="I61" s="120"/>
    </row>
    <row r="62" spans="1:9" x14ac:dyDescent="0.3">
      <c r="A62" s="122"/>
      <c r="B62" s="120"/>
      <c r="C62" s="120"/>
      <c r="D62" s="120"/>
      <c r="E62" s="120"/>
      <c r="F62" s="120"/>
      <c r="G62" s="120"/>
      <c r="H62" s="120"/>
      <c r="I62" s="120"/>
    </row>
    <row r="63" spans="1:9" x14ac:dyDescent="0.3">
      <c r="A63" s="120"/>
      <c r="B63" s="120"/>
      <c r="C63" s="120"/>
      <c r="D63" s="120"/>
      <c r="E63" s="120"/>
      <c r="F63" s="120"/>
      <c r="G63" s="120"/>
      <c r="H63" s="120"/>
      <c r="I63" s="120"/>
    </row>
    <row r="64" spans="1:9" x14ac:dyDescent="0.3">
      <c r="A64" s="123"/>
      <c r="B64" s="123"/>
      <c r="C64" s="123"/>
      <c r="D64" s="123"/>
      <c r="E64" s="123"/>
      <c r="F64" s="123"/>
      <c r="G64" s="123"/>
      <c r="H64" s="123"/>
      <c r="I64" s="123"/>
    </row>
    <row r="65" spans="1:9" x14ac:dyDescent="0.3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x14ac:dyDescent="0.3">
      <c r="A66" s="123"/>
      <c r="B66" s="123"/>
      <c r="C66" s="123"/>
      <c r="D66" s="123"/>
      <c r="E66" s="123"/>
      <c r="F66" s="123"/>
      <c r="G66" s="123"/>
      <c r="H66" s="123"/>
      <c r="I66" s="123"/>
    </row>
  </sheetData>
  <sheetProtection algorithmName="SHA-512" hashValue="O+m++z1yFv7JGKEpTWVO2lGoprEF5XuBT3g15pH+ZGpWjSGQhASuVJTFIg9iA20V3/6TjdhguGQB24dJuv2NmQ==" saltValue="z3CrV3r0TQMuUKhYwwf0cw==" spinCount="100000" sheet="1" objects="1" scenario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00C7-A38F-4122-81E9-621FFF5004DD}">
  <sheetPr codeName="List5">
    <pageSetUpPr fitToPage="1"/>
  </sheetPr>
  <dimension ref="A1:M109"/>
  <sheetViews>
    <sheetView workbookViewId="0">
      <selection activeCell="A2" sqref="A2"/>
    </sheetView>
  </sheetViews>
  <sheetFormatPr defaultColWidth="8.88671875" defaultRowHeight="14.4" x14ac:dyDescent="0.3"/>
  <cols>
    <col min="1" max="1" width="18" style="6" customWidth="1"/>
    <col min="2" max="2" width="21.6640625" style="6" customWidth="1"/>
    <col min="3" max="3" width="22.6640625" style="6" customWidth="1"/>
    <col min="4" max="4" width="18.33203125" style="6" customWidth="1"/>
    <col min="5" max="5" width="24.6640625" style="6" customWidth="1"/>
    <col min="6" max="6" width="20.33203125" style="6" customWidth="1"/>
    <col min="7" max="7" width="12" style="6" customWidth="1"/>
    <col min="8" max="8" width="17.33203125" style="6" customWidth="1"/>
    <col min="9" max="9" width="18.109375" style="6" customWidth="1"/>
    <col min="10" max="10" width="15.33203125" style="6" customWidth="1"/>
    <col min="11" max="11" width="14.33203125" style="6" customWidth="1"/>
    <col min="12" max="12" width="12.33203125" style="6" customWidth="1"/>
    <col min="13" max="13" width="34.44140625" style="6" customWidth="1"/>
    <col min="14" max="16384" width="8.88671875" style="6"/>
  </cols>
  <sheetData>
    <row r="1" spans="1:13" ht="18.600000000000001" customHeight="1" x14ac:dyDescent="0.3">
      <c r="A1" s="188" t="s">
        <v>37</v>
      </c>
      <c r="B1" s="260" t="str">
        <f>IF('1. SOUHRNNÉ INFORMACE'!B5=0,"",'1. SOUHRNNÉ INFORMACE'!B5)</f>
        <v/>
      </c>
      <c r="C1" s="261"/>
      <c r="D1" s="324"/>
      <c r="I1" s="124"/>
    </row>
    <row r="2" spans="1:13" ht="17.399999999999999" customHeight="1" x14ac:dyDescent="0.3">
      <c r="A2" s="105" t="s">
        <v>38</v>
      </c>
      <c r="B2" s="253" t="str">
        <f>IF('1. SOUHRNNÉ INFORMACE'!B6=0,"",'1. SOUHRNNÉ INFORMACE'!B6)</f>
        <v/>
      </c>
      <c r="C2" s="254"/>
      <c r="D2" s="324"/>
      <c r="H2" s="125" t="s">
        <v>181</v>
      </c>
      <c r="I2" s="125"/>
      <c r="J2" s="125"/>
      <c r="K2" s="125"/>
      <c r="L2" s="125"/>
    </row>
    <row r="3" spans="1:13" ht="16.95" customHeight="1" x14ac:dyDescent="0.3">
      <c r="A3" s="105" t="s">
        <v>59</v>
      </c>
      <c r="B3" s="253" t="str">
        <f>IF('1. SOUHRNNÉ INFORMACE'!B9=0,"",'1. SOUHRNNÉ INFORMACE'!B9)</f>
        <v/>
      </c>
      <c r="C3" s="254"/>
      <c r="D3" s="324"/>
      <c r="H3" s="125" t="s">
        <v>182</v>
      </c>
      <c r="I3" s="125"/>
      <c r="J3" s="125"/>
      <c r="K3" s="125"/>
      <c r="L3" s="125"/>
    </row>
    <row r="4" spans="1:13" ht="16.95" customHeight="1" thickBot="1" x14ac:dyDescent="0.35">
      <c r="A4" s="107" t="s">
        <v>60</v>
      </c>
      <c r="B4" s="253" t="str">
        <f>IF('1. SOUHRNNÉ INFORMACE'!B10=0,"",'1. SOUHRNNÉ INFORMACE'!B10)</f>
        <v/>
      </c>
      <c r="C4" s="254"/>
      <c r="D4" s="325"/>
      <c r="H4" s="22"/>
      <c r="I4" s="22"/>
      <c r="J4" s="22"/>
      <c r="K4" s="22"/>
      <c r="L4" s="22"/>
    </row>
    <row r="5" spans="1:13" s="38" customFormat="1" ht="2.4" customHeight="1" thickBot="1" x14ac:dyDescent="0.35">
      <c r="A5" s="108"/>
      <c r="B5" s="36"/>
      <c r="C5" s="36"/>
      <c r="D5" s="37"/>
      <c r="I5" s="111" t="str">
        <f>IF(D44&gt;0,"Vyplňte sloupec Čerpané finanční prostředky v Kč"," ")</f>
        <v xml:space="preserve"> </v>
      </c>
    </row>
    <row r="6" spans="1:13" ht="21.6" customHeight="1" x14ac:dyDescent="0.3">
      <c r="A6" s="326" t="str">
        <f>IF('1. SOUHRNNÉ INFORMACE'!B2=0,"",'1. SOUHRNNÉ INFORMACE'!B2)</f>
        <v>PU21</v>
      </c>
      <c r="B6" s="327"/>
      <c r="C6" s="40">
        <f>'1. SOUHRNNÉ INFORMACE'!B11-'1. SOUHRNNÉ INFORMACE'!B12</f>
        <v>0</v>
      </c>
      <c r="D6" s="41"/>
      <c r="E6" s="189"/>
      <c r="I6" s="111"/>
    </row>
    <row r="7" spans="1:13" x14ac:dyDescent="0.3">
      <c r="A7" s="262" t="s">
        <v>91</v>
      </c>
      <c r="B7" s="263" t="s">
        <v>62</v>
      </c>
      <c r="C7" s="263"/>
      <c r="D7" s="43">
        <f>'2. POUŽITÍ DOTACE'!D7</f>
        <v>0</v>
      </c>
      <c r="E7" s="126"/>
    </row>
    <row r="8" spans="1:13" ht="15.6" customHeight="1" x14ac:dyDescent="0.3">
      <c r="A8" s="328" t="s">
        <v>89</v>
      </c>
      <c r="B8" s="249"/>
      <c r="C8" s="250"/>
      <c r="D8" s="5">
        <v>0</v>
      </c>
      <c r="E8" s="190" t="s">
        <v>186</v>
      </c>
      <c r="F8" s="329" t="s">
        <v>84</v>
      </c>
    </row>
    <row r="9" spans="1:13" x14ac:dyDescent="0.3">
      <c r="A9" s="330" t="s">
        <v>214</v>
      </c>
      <c r="B9" s="331"/>
      <c r="C9" s="332"/>
      <c r="D9" s="5">
        <v>0</v>
      </c>
      <c r="E9" s="190" t="s">
        <v>186</v>
      </c>
      <c r="F9" s="329"/>
    </row>
    <row r="10" spans="1:13" x14ac:dyDescent="0.3">
      <c r="A10" s="330" t="s">
        <v>215</v>
      </c>
      <c r="B10" s="331"/>
      <c r="C10" s="332"/>
      <c r="D10" s="5">
        <v>0</v>
      </c>
      <c r="E10" s="190" t="s">
        <v>186</v>
      </c>
      <c r="F10" s="329"/>
      <c r="H10" s="127"/>
      <c r="J10" s="127"/>
      <c r="K10" s="191" t="s">
        <v>216</v>
      </c>
      <c r="L10" s="192"/>
      <c r="M10" s="192"/>
    </row>
    <row r="11" spans="1:13" x14ac:dyDescent="0.3">
      <c r="A11" s="187" t="s">
        <v>217</v>
      </c>
      <c r="B11" s="183"/>
      <c r="C11" s="184"/>
      <c r="D11" s="5">
        <v>0</v>
      </c>
      <c r="E11" s="190" t="s">
        <v>186</v>
      </c>
      <c r="J11" s="321" t="s">
        <v>218</v>
      </c>
    </row>
    <row r="12" spans="1:13" ht="57.6" customHeight="1" x14ac:dyDescent="0.3">
      <c r="A12" s="323" t="s">
        <v>183</v>
      </c>
      <c r="B12" s="323"/>
      <c r="C12" s="323"/>
      <c r="D12" s="130">
        <f>SUM(D8:D11)</f>
        <v>0</v>
      </c>
      <c r="E12" s="193" t="s">
        <v>219</v>
      </c>
      <c r="F12" s="194" t="s">
        <v>220</v>
      </c>
      <c r="G12" s="195" t="s">
        <v>221</v>
      </c>
      <c r="H12" s="196" t="s">
        <v>222</v>
      </c>
      <c r="J12" s="322"/>
      <c r="K12" s="196" t="s">
        <v>223</v>
      </c>
      <c r="L12" s="196" t="s">
        <v>224</v>
      </c>
    </row>
    <row r="13" spans="1:13" ht="75" customHeight="1" x14ac:dyDescent="0.3">
      <c r="A13" s="131" t="s">
        <v>100</v>
      </c>
      <c r="B13" s="131" t="s">
        <v>101</v>
      </c>
      <c r="C13" s="131" t="s">
        <v>178</v>
      </c>
      <c r="D13" s="132" t="s">
        <v>184</v>
      </c>
      <c r="E13" s="132" t="s">
        <v>225</v>
      </c>
      <c r="F13" s="131" t="s">
        <v>177</v>
      </c>
      <c r="G13" s="133" t="s">
        <v>102</v>
      </c>
      <c r="H13" s="134" t="s">
        <v>103</v>
      </c>
      <c r="I13" s="135" t="s">
        <v>226</v>
      </c>
      <c r="J13" s="136" t="s">
        <v>104</v>
      </c>
      <c r="K13" s="133" t="s">
        <v>179</v>
      </c>
      <c r="L13" s="133" t="s">
        <v>227</v>
      </c>
      <c r="M13" s="6" t="s">
        <v>180</v>
      </c>
    </row>
    <row r="14" spans="1:13" x14ac:dyDescent="0.3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9"/>
      <c r="H19" s="9" t="s">
        <v>180</v>
      </c>
      <c r="I19" s="9"/>
      <c r="J19" s="9"/>
      <c r="K19" s="9"/>
      <c r="L19" s="9"/>
      <c r="M19" s="6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3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3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3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3">
      <c r="A49" s="197"/>
      <c r="B49" s="197"/>
      <c r="C49" s="197"/>
      <c r="D49" s="198"/>
      <c r="E49" s="54"/>
    </row>
    <row r="50" spans="1:12" ht="27.6" customHeight="1" x14ac:dyDescent="0.3">
      <c r="A50" s="266" t="s">
        <v>67</v>
      </c>
      <c r="B50" s="266"/>
      <c r="C50" s="266"/>
      <c r="D50" s="266"/>
      <c r="E50" s="266"/>
      <c r="G50" s="7" t="s">
        <v>30</v>
      </c>
    </row>
    <row r="51" spans="1:12" x14ac:dyDescent="0.3">
      <c r="A51" s="267" t="s">
        <v>29</v>
      </c>
      <c r="B51" s="267"/>
      <c r="C51" s="267"/>
      <c r="D51" s="267"/>
      <c r="E51" s="267"/>
      <c r="G51" s="7"/>
    </row>
    <row r="52" spans="1:12" x14ac:dyDescent="0.3">
      <c r="B52" s="7"/>
      <c r="E52" s="60"/>
      <c r="F52" s="60"/>
      <c r="G52" s="7"/>
      <c r="K52" s="315"/>
      <c r="L52" s="316"/>
    </row>
    <row r="53" spans="1:12" x14ac:dyDescent="0.3">
      <c r="B53" s="7"/>
      <c r="G53" s="271" t="s">
        <v>53</v>
      </c>
      <c r="H53" s="271"/>
      <c r="I53" s="30" t="s">
        <v>54</v>
      </c>
      <c r="K53" s="317"/>
      <c r="L53" s="318"/>
    </row>
    <row r="54" spans="1:12" x14ac:dyDescent="0.3">
      <c r="G54" s="313">
        <f>'1. SOUHRNNÉ INFORMACE'!A44</f>
        <v>0</v>
      </c>
      <c r="H54" s="314"/>
      <c r="I54" s="185"/>
      <c r="K54" s="319"/>
      <c r="L54" s="320"/>
    </row>
    <row r="55" spans="1:12" x14ac:dyDescent="0.3">
      <c r="G55" s="313">
        <f>'1. SOUHRNNÉ INFORMACE'!A45</f>
        <v>0</v>
      </c>
      <c r="H55" s="314"/>
      <c r="I55" s="185"/>
      <c r="K55" s="137" t="s">
        <v>87</v>
      </c>
    </row>
    <row r="56" spans="1:12" x14ac:dyDescent="0.3">
      <c r="G56" s="313">
        <f>'1. SOUHRNNÉ INFORMACE'!A46</f>
        <v>0</v>
      </c>
      <c r="H56" s="314"/>
      <c r="I56" s="185"/>
      <c r="K56" s="137"/>
    </row>
    <row r="57" spans="1:12" x14ac:dyDescent="0.3">
      <c r="G57" s="313">
        <f>'1. SOUHRNNÉ INFORMACE'!A47</f>
        <v>0</v>
      </c>
      <c r="H57" s="314"/>
      <c r="I57" s="185"/>
    </row>
    <row r="58" spans="1:12" x14ac:dyDescent="0.3">
      <c r="G58" s="53"/>
      <c r="H58" s="11"/>
      <c r="I58" s="28"/>
      <c r="J58" s="54"/>
    </row>
    <row r="59" spans="1:12" x14ac:dyDescent="0.3">
      <c r="G59" s="53"/>
      <c r="H59" s="11"/>
      <c r="J59" s="54"/>
    </row>
    <row r="60" spans="1:12" x14ac:dyDescent="0.3">
      <c r="G60" s="53"/>
      <c r="H60" s="11"/>
      <c r="J60" s="54"/>
    </row>
    <row r="61" spans="1:12" x14ac:dyDescent="0.3">
      <c r="G61" s="53"/>
      <c r="J61" s="54"/>
    </row>
    <row r="62" spans="1:12" x14ac:dyDescent="0.3">
      <c r="G62" s="53"/>
      <c r="H62" s="53"/>
      <c r="J62" s="54"/>
    </row>
    <row r="67" spans="2:5" x14ac:dyDescent="0.3">
      <c r="B67" s="53"/>
      <c r="C67" s="53"/>
      <c r="D67" s="53"/>
      <c r="E67" s="54"/>
    </row>
    <row r="68" spans="2:5" x14ac:dyDescent="0.3">
      <c r="B68" s="53"/>
      <c r="C68" s="53"/>
      <c r="D68" s="53"/>
      <c r="E68" s="54"/>
    </row>
    <row r="69" spans="2:5" x14ac:dyDescent="0.3">
      <c r="B69" s="53"/>
      <c r="C69" s="53"/>
      <c r="D69" s="53"/>
      <c r="E69" s="54"/>
    </row>
    <row r="70" spans="2:5" x14ac:dyDescent="0.3">
      <c r="B70" s="53"/>
      <c r="C70" s="53"/>
      <c r="D70" s="53"/>
      <c r="E70" s="54"/>
    </row>
    <row r="71" spans="2:5" x14ac:dyDescent="0.3">
      <c r="B71" s="53"/>
      <c r="C71" s="53"/>
      <c r="D71" s="53"/>
      <c r="E71" s="54"/>
    </row>
    <row r="72" spans="2:5" x14ac:dyDescent="0.3">
      <c r="B72" s="53"/>
      <c r="C72" s="53"/>
      <c r="D72" s="53"/>
      <c r="E72" s="54"/>
    </row>
    <row r="73" spans="2:5" x14ac:dyDescent="0.3">
      <c r="B73" s="53"/>
      <c r="C73" s="53"/>
      <c r="D73" s="53"/>
      <c r="E73" s="54"/>
    </row>
    <row r="74" spans="2:5" x14ac:dyDescent="0.3">
      <c r="B74" s="53"/>
      <c r="C74" s="53"/>
      <c r="D74" s="53"/>
      <c r="E74" s="54"/>
    </row>
    <row r="75" spans="2:5" x14ac:dyDescent="0.3">
      <c r="B75" s="53"/>
      <c r="C75" s="53"/>
      <c r="D75" s="53"/>
      <c r="E75" s="54"/>
    </row>
    <row r="76" spans="2:5" x14ac:dyDescent="0.3">
      <c r="B76" s="53"/>
      <c r="C76" s="53"/>
      <c r="D76" s="53"/>
      <c r="E76" s="54"/>
    </row>
    <row r="77" spans="2:5" x14ac:dyDescent="0.3">
      <c r="B77" s="53"/>
      <c r="C77" s="53"/>
      <c r="D77" s="53"/>
      <c r="E77" s="54"/>
    </row>
    <row r="78" spans="2:5" x14ac:dyDescent="0.3">
      <c r="B78" s="53"/>
      <c r="C78" s="53"/>
      <c r="D78" s="53"/>
      <c r="E78" s="54"/>
    </row>
    <row r="79" spans="2:5" x14ac:dyDescent="0.3">
      <c r="B79" s="53"/>
      <c r="C79" s="53"/>
      <c r="D79" s="53"/>
      <c r="E79" s="54"/>
    </row>
    <row r="80" spans="2:5" x14ac:dyDescent="0.3">
      <c r="B80" s="53"/>
      <c r="C80" s="53"/>
      <c r="D80" s="53"/>
      <c r="E80" s="54"/>
    </row>
    <row r="81" spans="2:5" x14ac:dyDescent="0.3">
      <c r="B81" s="53"/>
      <c r="C81" s="53"/>
      <c r="D81" s="53"/>
      <c r="E81" s="54"/>
    </row>
    <row r="82" spans="2:5" x14ac:dyDescent="0.3">
      <c r="B82" s="53"/>
      <c r="C82" s="53"/>
      <c r="D82" s="53"/>
      <c r="E82" s="54"/>
    </row>
    <row r="83" spans="2:5" x14ac:dyDescent="0.3">
      <c r="B83" s="53"/>
      <c r="C83" s="53"/>
      <c r="D83" s="53"/>
      <c r="E83" s="54"/>
    </row>
    <row r="84" spans="2:5" x14ac:dyDescent="0.3">
      <c r="B84" s="53"/>
      <c r="C84" s="53"/>
      <c r="D84" s="53"/>
      <c r="E84" s="54"/>
    </row>
    <row r="85" spans="2:5" x14ac:dyDescent="0.3">
      <c r="B85" s="53"/>
      <c r="C85" s="53"/>
      <c r="D85" s="53"/>
      <c r="E85" s="54"/>
    </row>
    <row r="86" spans="2:5" x14ac:dyDescent="0.3">
      <c r="B86" s="53"/>
      <c r="C86" s="53"/>
      <c r="D86" s="53"/>
      <c r="E86" s="54"/>
    </row>
    <row r="87" spans="2:5" x14ac:dyDescent="0.3">
      <c r="B87" s="53"/>
      <c r="C87" s="53"/>
      <c r="D87" s="53"/>
      <c r="E87" s="54"/>
    </row>
    <row r="88" spans="2:5" x14ac:dyDescent="0.3">
      <c r="B88" s="53"/>
      <c r="C88" s="53"/>
      <c r="D88" s="53"/>
      <c r="E88" s="54"/>
    </row>
    <row r="89" spans="2:5" x14ac:dyDescent="0.3">
      <c r="B89" s="53"/>
      <c r="C89" s="53"/>
      <c r="D89" s="53"/>
      <c r="E89" s="54"/>
    </row>
    <row r="90" spans="2:5" x14ac:dyDescent="0.3">
      <c r="B90" s="53"/>
      <c r="C90" s="53"/>
      <c r="D90" s="53"/>
      <c r="E90" s="54"/>
    </row>
    <row r="91" spans="2:5" x14ac:dyDescent="0.3">
      <c r="B91" s="53"/>
      <c r="C91" s="53"/>
      <c r="D91" s="53"/>
      <c r="E91" s="54"/>
    </row>
    <row r="92" spans="2:5" x14ac:dyDescent="0.3">
      <c r="B92" s="53"/>
      <c r="C92" s="53"/>
      <c r="D92" s="53"/>
      <c r="E92" s="54"/>
    </row>
    <row r="93" spans="2:5" x14ac:dyDescent="0.3">
      <c r="B93" s="53"/>
      <c r="C93" s="53"/>
      <c r="D93" s="53"/>
      <c r="E93" s="54"/>
    </row>
    <row r="94" spans="2:5" x14ac:dyDescent="0.3">
      <c r="B94" s="53"/>
      <c r="C94" s="53"/>
      <c r="D94" s="53"/>
      <c r="E94" s="54"/>
    </row>
    <row r="95" spans="2:5" x14ac:dyDescent="0.3">
      <c r="B95" s="53"/>
      <c r="C95" s="53"/>
      <c r="D95" s="53"/>
      <c r="E95" s="54"/>
    </row>
    <row r="96" spans="2:5" x14ac:dyDescent="0.3">
      <c r="B96" s="53"/>
      <c r="C96" s="53"/>
      <c r="D96" s="53"/>
      <c r="E96" s="54"/>
    </row>
    <row r="97" spans="2:5" x14ac:dyDescent="0.3">
      <c r="B97" s="53"/>
      <c r="C97" s="53"/>
      <c r="D97" s="53"/>
      <c r="E97" s="54"/>
    </row>
    <row r="98" spans="2:5" x14ac:dyDescent="0.3">
      <c r="B98" s="53"/>
      <c r="C98" s="53"/>
      <c r="D98" s="53"/>
      <c r="E98" s="54"/>
    </row>
    <row r="99" spans="2:5" x14ac:dyDescent="0.3">
      <c r="B99" s="53"/>
      <c r="C99" s="53"/>
      <c r="D99" s="53"/>
      <c r="E99" s="54"/>
    </row>
    <row r="100" spans="2:5" x14ac:dyDescent="0.3">
      <c r="B100" s="53"/>
      <c r="C100" s="53"/>
      <c r="D100" s="53"/>
      <c r="E100" s="54"/>
    </row>
    <row r="101" spans="2:5" x14ac:dyDescent="0.3">
      <c r="B101" s="53"/>
      <c r="C101" s="53"/>
      <c r="D101" s="53"/>
      <c r="E101" s="54"/>
    </row>
    <row r="102" spans="2:5" x14ac:dyDescent="0.3">
      <c r="B102" s="53"/>
      <c r="C102" s="53"/>
      <c r="D102" s="53"/>
      <c r="E102" s="54"/>
    </row>
    <row r="103" spans="2:5" x14ac:dyDescent="0.3">
      <c r="B103" s="53"/>
      <c r="C103" s="53"/>
      <c r="D103" s="53"/>
      <c r="E103" s="54"/>
    </row>
    <row r="104" spans="2:5" x14ac:dyDescent="0.3">
      <c r="B104" s="53"/>
      <c r="C104" s="53"/>
      <c r="D104" s="53"/>
      <c r="E104" s="54"/>
    </row>
    <row r="105" spans="2:5" x14ac:dyDescent="0.3">
      <c r="B105" s="53"/>
      <c r="C105" s="53"/>
      <c r="D105" s="53"/>
      <c r="E105" s="54"/>
    </row>
    <row r="106" spans="2:5" x14ac:dyDescent="0.3">
      <c r="B106" s="53"/>
      <c r="C106" s="53"/>
      <c r="D106" s="53"/>
      <c r="E106" s="54"/>
    </row>
    <row r="107" spans="2:5" x14ac:dyDescent="0.3">
      <c r="B107" s="53"/>
      <c r="C107" s="53"/>
      <c r="D107" s="53"/>
      <c r="E107" s="54"/>
    </row>
    <row r="108" spans="2:5" x14ac:dyDescent="0.3">
      <c r="B108" s="53"/>
      <c r="C108" s="53"/>
      <c r="D108" s="53"/>
      <c r="E108" s="54"/>
    </row>
    <row r="109" spans="2:5" x14ac:dyDescent="0.3">
      <c r="B109" s="53"/>
      <c r="C109" s="53"/>
      <c r="D109" s="53"/>
      <c r="E109" s="54"/>
    </row>
  </sheetData>
  <sheetProtection algorithmName="SHA-512" hashValue="kKNdsPMNz+8MZT6lcWlVjKIjWOE77Zsk1DAb8pS3YMtOaK3Kw7cWhgcppzuSHKi+YZt9aF0dS4467cAVvh7QHg==" saltValue="GlpCmqAzZLXO9ttVhLvunQ==" spinCount="100000" sheet="1" formatCells="0" formatColumns="0" formatRows="0" insertColumns="0" insertRows="0" insertHyperlinks="0" deleteColumns="0" deleteRows="0" selectLockedCells="1" sort="0" autoFilter="0" pivotTables="0"/>
  <mergeCells count="21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E61F3F3E-BEEE-4C4E-A992-98F375F949E0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2120-78EF-49CB-BF05-306E89B9C132}">
  <sheetPr codeName="List6"/>
  <dimension ref="A1:L101"/>
  <sheetViews>
    <sheetView workbookViewId="0">
      <selection activeCell="A2" sqref="A2"/>
    </sheetView>
  </sheetViews>
  <sheetFormatPr defaultColWidth="8.88671875" defaultRowHeight="14.4" x14ac:dyDescent="0.3"/>
  <cols>
    <col min="1" max="1" width="18" style="6" customWidth="1"/>
    <col min="2" max="2" width="21.6640625" style="6" customWidth="1"/>
    <col min="3" max="3" width="20.5546875" style="6" customWidth="1"/>
    <col min="4" max="4" width="24" style="6" customWidth="1"/>
    <col min="5" max="5" width="24.6640625" style="6" customWidth="1"/>
    <col min="6" max="6" width="20.33203125" style="6" customWidth="1"/>
    <col min="7" max="7" width="13.6640625" style="6" customWidth="1"/>
    <col min="8" max="8" width="15.6640625" style="6" customWidth="1"/>
    <col min="9" max="9" width="18.109375" style="6" customWidth="1"/>
    <col min="10" max="11" width="13.6640625" style="6" customWidth="1"/>
    <col min="12" max="12" width="15.6640625" style="6" customWidth="1"/>
    <col min="13" max="16384" width="8.88671875" style="6"/>
  </cols>
  <sheetData>
    <row r="1" spans="1:12" ht="18.600000000000001" customHeight="1" x14ac:dyDescent="0.3">
      <c r="A1" s="188" t="s">
        <v>37</v>
      </c>
      <c r="B1" s="260" t="str">
        <f>IF('1. SOUHRNNÉ INFORMACE'!B5=0,"",'1. SOUHRNNÉ INFORMACE'!B5)</f>
        <v/>
      </c>
      <c r="C1" s="261"/>
      <c r="D1" s="324"/>
      <c r="H1" s="124"/>
      <c r="I1" s="124"/>
    </row>
    <row r="2" spans="1:12" ht="17.399999999999999" customHeight="1" x14ac:dyDescent="0.3">
      <c r="A2" s="105" t="s">
        <v>38</v>
      </c>
      <c r="B2" s="253" t="str">
        <f>IF('1. SOUHRNNÉ INFORMACE'!B6=0,"",'1. SOUHRNNÉ INFORMACE'!B6)</f>
        <v/>
      </c>
      <c r="C2" s="254"/>
      <c r="D2" s="324"/>
      <c r="H2" s="22"/>
      <c r="I2" s="22"/>
      <c r="J2" s="22"/>
      <c r="K2" s="22"/>
    </row>
    <row r="3" spans="1:12" ht="16.95" customHeight="1" x14ac:dyDescent="0.3">
      <c r="A3" s="105" t="s">
        <v>59</v>
      </c>
      <c r="B3" s="253" t="str">
        <f>IF('1. SOUHRNNÉ INFORMACE'!B9=0,"",'1. SOUHRNNÉ INFORMACE'!B9)</f>
        <v/>
      </c>
      <c r="C3" s="254"/>
      <c r="D3" s="324"/>
      <c r="H3" s="22"/>
      <c r="I3" s="22"/>
      <c r="J3" s="22"/>
      <c r="K3" s="22"/>
    </row>
    <row r="4" spans="1:12" ht="16.95" customHeight="1" thickBot="1" x14ac:dyDescent="0.35">
      <c r="A4" s="107" t="s">
        <v>60</v>
      </c>
      <c r="B4" s="253" t="str">
        <f>IF('1. SOUHRNNÉ INFORMACE'!B10=0,"",'1. SOUHRNNÉ INFORMACE'!B10)</f>
        <v/>
      </c>
      <c r="C4" s="254"/>
      <c r="D4" s="325"/>
      <c r="H4" s="22"/>
      <c r="I4" s="321" t="s">
        <v>228</v>
      </c>
      <c r="J4" s="334" t="s">
        <v>229</v>
      </c>
      <c r="K4" s="22"/>
    </row>
    <row r="5" spans="1:12" s="38" customFormat="1" ht="2.4" customHeight="1" thickBot="1" x14ac:dyDescent="0.35">
      <c r="A5" s="108"/>
      <c r="B5" s="36"/>
      <c r="C5" s="36"/>
      <c r="D5" s="37"/>
      <c r="H5" s="111"/>
      <c r="I5" s="321"/>
      <c r="J5" s="334"/>
    </row>
    <row r="6" spans="1:12" ht="24.6" customHeight="1" x14ac:dyDescent="0.3">
      <c r="A6" s="326" t="str">
        <f>IF('1. SOUHRNNÉ INFORMACE'!B2=0,"",'1. SOUHRNNÉ INFORMACE'!B2)</f>
        <v>PU21</v>
      </c>
      <c r="B6" s="327"/>
      <c r="C6" s="40">
        <f>'1. SOUHRNNÉ INFORMACE'!B11-'1. SOUHRNNÉ INFORMACE'!B12</f>
        <v>0</v>
      </c>
      <c r="D6" s="41">
        <f>D7</f>
        <v>0</v>
      </c>
      <c r="E6" s="138" t="e">
        <f>D6/C6</f>
        <v>#DIV/0!</v>
      </c>
      <c r="F6" s="194" t="s">
        <v>220</v>
      </c>
      <c r="H6" s="111"/>
      <c r="I6" s="321"/>
      <c r="J6" s="334"/>
      <c r="K6" s="195" t="s">
        <v>230</v>
      </c>
      <c r="L6" s="195" t="s">
        <v>230</v>
      </c>
    </row>
    <row r="7" spans="1:12" ht="15.6" customHeight="1" x14ac:dyDescent="0.3">
      <c r="A7" s="336" t="s">
        <v>191</v>
      </c>
      <c r="B7" s="337"/>
      <c r="C7" s="338"/>
      <c r="D7" s="5"/>
      <c r="E7" s="139" t="str">
        <f>IF(D7=0,"vyplňte částku","")</f>
        <v>vyplňte částku</v>
      </c>
      <c r="F7" s="194"/>
      <c r="I7" s="322"/>
      <c r="J7" s="335"/>
    </row>
    <row r="8" spans="1:12" ht="75" customHeight="1" x14ac:dyDescent="0.3">
      <c r="A8" s="131" t="s">
        <v>100</v>
      </c>
      <c r="B8" s="131" t="s">
        <v>101</v>
      </c>
      <c r="C8" s="132" t="s">
        <v>231</v>
      </c>
      <c r="D8" s="131" t="s">
        <v>38</v>
      </c>
      <c r="E8" s="132" t="s">
        <v>189</v>
      </c>
      <c r="F8" s="132" t="s">
        <v>232</v>
      </c>
      <c r="G8" s="131" t="s">
        <v>177</v>
      </c>
      <c r="H8" s="133" t="s">
        <v>102</v>
      </c>
      <c r="I8" s="135" t="s">
        <v>99</v>
      </c>
      <c r="J8" s="134" t="s">
        <v>233</v>
      </c>
      <c r="K8" s="134" t="s">
        <v>234</v>
      </c>
      <c r="L8" s="133" t="s">
        <v>190</v>
      </c>
    </row>
    <row r="9" spans="1:12" x14ac:dyDescent="0.3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3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3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3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3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3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3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3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3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3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3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3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3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3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3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3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3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3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3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3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3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3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3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3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3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3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3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3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3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3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3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3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3">
      <c r="A41" s="197"/>
      <c r="B41" s="197"/>
      <c r="C41" s="197"/>
      <c r="D41" s="198"/>
      <c r="E41" s="54"/>
    </row>
    <row r="42" spans="1:12" ht="27.6" customHeight="1" x14ac:dyDescent="0.3">
      <c r="A42" s="266" t="s">
        <v>67</v>
      </c>
      <c r="B42" s="266"/>
      <c r="C42" s="266"/>
      <c r="D42" s="266"/>
      <c r="E42" s="266"/>
      <c r="G42" s="7" t="s">
        <v>30</v>
      </c>
    </row>
    <row r="43" spans="1:12" x14ac:dyDescent="0.3">
      <c r="A43" s="267" t="s">
        <v>29</v>
      </c>
      <c r="B43" s="267"/>
      <c r="C43" s="267"/>
      <c r="D43" s="267"/>
      <c r="E43" s="267"/>
      <c r="G43" s="7"/>
    </row>
    <row r="44" spans="1:12" x14ac:dyDescent="0.3">
      <c r="B44" s="7"/>
      <c r="E44" s="60"/>
      <c r="F44" s="60"/>
      <c r="G44" s="7"/>
      <c r="I44" s="339"/>
      <c r="J44" s="28"/>
      <c r="K44" s="28"/>
    </row>
    <row r="45" spans="1:12" x14ac:dyDescent="0.3">
      <c r="B45" s="7"/>
      <c r="E45" s="342" t="s">
        <v>53</v>
      </c>
      <c r="F45" s="343"/>
      <c r="G45" s="30" t="s">
        <v>54</v>
      </c>
      <c r="H45" s="140"/>
      <c r="I45" s="340"/>
    </row>
    <row r="46" spans="1:12" x14ac:dyDescent="0.3">
      <c r="E46" s="333">
        <f>'1. SOUHRNNÉ INFORMACE'!A44</f>
        <v>0</v>
      </c>
      <c r="F46" s="333"/>
      <c r="G46" s="185"/>
      <c r="H46" s="186"/>
      <c r="I46" s="341"/>
    </row>
    <row r="47" spans="1:12" x14ac:dyDescent="0.3">
      <c r="E47" s="333">
        <f>'1. SOUHRNNÉ INFORMACE'!A45</f>
        <v>0</v>
      </c>
      <c r="F47" s="333"/>
      <c r="G47" s="185"/>
      <c r="H47" s="28"/>
      <c r="I47" s="137" t="s">
        <v>87</v>
      </c>
    </row>
    <row r="48" spans="1:12" x14ac:dyDescent="0.3">
      <c r="E48" s="333">
        <f>'1. SOUHRNNÉ INFORMACE'!A46</f>
        <v>0</v>
      </c>
      <c r="F48" s="333"/>
      <c r="G48" s="185"/>
      <c r="H48" s="28"/>
      <c r="I48" s="137"/>
    </row>
    <row r="49" spans="2:9" x14ac:dyDescent="0.3">
      <c r="E49" s="333">
        <f>'1. SOUHRNNÉ INFORMACE'!A47</f>
        <v>0</v>
      </c>
      <c r="F49" s="333"/>
      <c r="G49" s="185"/>
      <c r="H49" s="28"/>
    </row>
    <row r="50" spans="2:9" x14ac:dyDescent="0.3">
      <c r="G50" s="53"/>
      <c r="H50" s="28"/>
      <c r="I50" s="28"/>
    </row>
    <row r="51" spans="2:9" x14ac:dyDescent="0.3">
      <c r="G51" s="53"/>
    </row>
    <row r="52" spans="2:9" x14ac:dyDescent="0.3">
      <c r="G52" s="53"/>
    </row>
    <row r="53" spans="2:9" x14ac:dyDescent="0.3">
      <c r="G53" s="53"/>
    </row>
    <row r="54" spans="2:9" x14ac:dyDescent="0.3">
      <c r="G54" s="53"/>
    </row>
    <row r="59" spans="2:9" x14ac:dyDescent="0.3">
      <c r="B59" s="53"/>
      <c r="C59" s="53"/>
      <c r="D59" s="53"/>
      <c r="E59" s="54"/>
    </row>
    <row r="60" spans="2:9" x14ac:dyDescent="0.3">
      <c r="B60" s="53"/>
      <c r="C60" s="53"/>
      <c r="D60" s="53"/>
      <c r="E60" s="54"/>
    </row>
    <row r="61" spans="2:9" x14ac:dyDescent="0.3">
      <c r="B61" s="53"/>
      <c r="C61" s="53"/>
      <c r="D61" s="53"/>
      <c r="E61" s="54"/>
    </row>
    <row r="62" spans="2:9" x14ac:dyDescent="0.3">
      <c r="B62" s="53"/>
      <c r="C62" s="53"/>
      <c r="D62" s="53"/>
      <c r="E62" s="54"/>
    </row>
    <row r="63" spans="2:9" x14ac:dyDescent="0.3">
      <c r="B63" s="53"/>
      <c r="C63" s="53"/>
      <c r="D63" s="53"/>
      <c r="E63" s="54"/>
    </row>
    <row r="64" spans="2:9" x14ac:dyDescent="0.3">
      <c r="B64" s="53"/>
      <c r="C64" s="53"/>
      <c r="D64" s="53"/>
      <c r="E64" s="54"/>
    </row>
    <row r="65" spans="2:5" x14ac:dyDescent="0.3">
      <c r="B65" s="53"/>
      <c r="C65" s="53"/>
      <c r="D65" s="53"/>
      <c r="E65" s="54"/>
    </row>
    <row r="66" spans="2:5" x14ac:dyDescent="0.3">
      <c r="B66" s="53"/>
      <c r="C66" s="53"/>
      <c r="D66" s="53"/>
      <c r="E66" s="54"/>
    </row>
    <row r="67" spans="2:5" x14ac:dyDescent="0.3">
      <c r="B67" s="53"/>
      <c r="C67" s="53"/>
      <c r="D67" s="53"/>
      <c r="E67" s="54"/>
    </row>
    <row r="68" spans="2:5" x14ac:dyDescent="0.3">
      <c r="B68" s="53"/>
      <c r="C68" s="53"/>
      <c r="D68" s="53"/>
      <c r="E68" s="54"/>
    </row>
    <row r="69" spans="2:5" x14ac:dyDescent="0.3">
      <c r="B69" s="53"/>
      <c r="C69" s="53"/>
      <c r="D69" s="53"/>
      <c r="E69" s="54"/>
    </row>
    <row r="70" spans="2:5" x14ac:dyDescent="0.3">
      <c r="B70" s="53"/>
      <c r="C70" s="53"/>
      <c r="D70" s="53"/>
      <c r="E70" s="54"/>
    </row>
    <row r="71" spans="2:5" x14ac:dyDescent="0.3">
      <c r="B71" s="53"/>
      <c r="C71" s="53"/>
      <c r="D71" s="53"/>
      <c r="E71" s="54"/>
    </row>
    <row r="72" spans="2:5" x14ac:dyDescent="0.3">
      <c r="B72" s="53"/>
      <c r="C72" s="53"/>
      <c r="D72" s="53"/>
      <c r="E72" s="54"/>
    </row>
    <row r="73" spans="2:5" x14ac:dyDescent="0.3">
      <c r="B73" s="53"/>
      <c r="C73" s="53"/>
      <c r="D73" s="53"/>
      <c r="E73" s="54"/>
    </row>
    <row r="74" spans="2:5" x14ac:dyDescent="0.3">
      <c r="B74" s="53"/>
      <c r="C74" s="53"/>
      <c r="D74" s="53"/>
      <c r="E74" s="54"/>
    </row>
    <row r="75" spans="2:5" x14ac:dyDescent="0.3">
      <c r="B75" s="53"/>
      <c r="C75" s="53"/>
      <c r="D75" s="53"/>
      <c r="E75" s="54"/>
    </row>
    <row r="76" spans="2:5" x14ac:dyDescent="0.3">
      <c r="B76" s="53"/>
      <c r="C76" s="53"/>
      <c r="D76" s="53"/>
      <c r="E76" s="54"/>
    </row>
    <row r="77" spans="2:5" x14ac:dyDescent="0.3">
      <c r="B77" s="53"/>
      <c r="C77" s="53"/>
      <c r="D77" s="53"/>
      <c r="E77" s="54"/>
    </row>
    <row r="78" spans="2:5" x14ac:dyDescent="0.3">
      <c r="B78" s="53"/>
      <c r="C78" s="53"/>
      <c r="D78" s="53"/>
      <c r="E78" s="54"/>
    </row>
    <row r="79" spans="2:5" x14ac:dyDescent="0.3">
      <c r="B79" s="53"/>
      <c r="C79" s="53"/>
      <c r="D79" s="53"/>
      <c r="E79" s="54"/>
    </row>
    <row r="80" spans="2:5" x14ac:dyDescent="0.3">
      <c r="B80" s="53"/>
      <c r="C80" s="53"/>
      <c r="D80" s="53"/>
      <c r="E80" s="54"/>
    </row>
    <row r="81" spans="2:5" x14ac:dyDescent="0.3">
      <c r="B81" s="53"/>
      <c r="C81" s="53"/>
      <c r="D81" s="53"/>
      <c r="E81" s="54"/>
    </row>
    <row r="82" spans="2:5" x14ac:dyDescent="0.3">
      <c r="B82" s="53"/>
      <c r="C82" s="53"/>
      <c r="D82" s="53"/>
      <c r="E82" s="54"/>
    </row>
    <row r="83" spans="2:5" x14ac:dyDescent="0.3">
      <c r="B83" s="53"/>
      <c r="C83" s="53"/>
      <c r="D83" s="53"/>
      <c r="E83" s="54"/>
    </row>
    <row r="84" spans="2:5" x14ac:dyDescent="0.3">
      <c r="B84" s="53"/>
      <c r="C84" s="53"/>
      <c r="D84" s="53"/>
      <c r="E84" s="54"/>
    </row>
    <row r="85" spans="2:5" x14ac:dyDescent="0.3">
      <c r="B85" s="53"/>
      <c r="C85" s="53"/>
      <c r="D85" s="53"/>
      <c r="E85" s="54"/>
    </row>
    <row r="86" spans="2:5" x14ac:dyDescent="0.3">
      <c r="B86" s="53"/>
      <c r="C86" s="53"/>
      <c r="D86" s="53"/>
      <c r="E86" s="54"/>
    </row>
    <row r="87" spans="2:5" x14ac:dyDescent="0.3">
      <c r="B87" s="53"/>
      <c r="C87" s="53"/>
      <c r="D87" s="53"/>
      <c r="E87" s="54"/>
    </row>
    <row r="88" spans="2:5" x14ac:dyDescent="0.3">
      <c r="B88" s="53"/>
      <c r="C88" s="53"/>
      <c r="D88" s="53"/>
      <c r="E88" s="54"/>
    </row>
    <row r="89" spans="2:5" x14ac:dyDescent="0.3">
      <c r="B89" s="53"/>
      <c r="C89" s="53"/>
      <c r="D89" s="53"/>
      <c r="E89" s="54"/>
    </row>
    <row r="90" spans="2:5" x14ac:dyDescent="0.3">
      <c r="B90" s="53"/>
      <c r="C90" s="53"/>
      <c r="D90" s="53"/>
      <c r="E90" s="54"/>
    </row>
    <row r="91" spans="2:5" x14ac:dyDescent="0.3">
      <c r="B91" s="53"/>
      <c r="C91" s="53"/>
      <c r="D91" s="53"/>
      <c r="E91" s="54"/>
    </row>
    <row r="92" spans="2:5" x14ac:dyDescent="0.3">
      <c r="B92" s="53"/>
      <c r="C92" s="53"/>
      <c r="D92" s="53"/>
      <c r="E92" s="54"/>
    </row>
    <row r="93" spans="2:5" x14ac:dyDescent="0.3">
      <c r="B93" s="53"/>
      <c r="C93" s="53"/>
      <c r="D93" s="53"/>
      <c r="E93" s="54"/>
    </row>
    <row r="94" spans="2:5" x14ac:dyDescent="0.3">
      <c r="B94" s="53"/>
      <c r="C94" s="53"/>
      <c r="D94" s="53"/>
      <c r="E94" s="54"/>
    </row>
    <row r="95" spans="2:5" x14ac:dyDescent="0.3">
      <c r="B95" s="53"/>
      <c r="C95" s="53"/>
      <c r="D95" s="53"/>
      <c r="E95" s="54"/>
    </row>
    <row r="96" spans="2:5" x14ac:dyDescent="0.3">
      <c r="B96" s="53"/>
      <c r="C96" s="53"/>
      <c r="D96" s="53"/>
      <c r="E96" s="54"/>
    </row>
    <row r="97" spans="2:5" x14ac:dyDescent="0.3">
      <c r="B97" s="53"/>
      <c r="C97" s="53"/>
      <c r="D97" s="53"/>
      <c r="E97" s="54"/>
    </row>
    <row r="98" spans="2:5" x14ac:dyDescent="0.3">
      <c r="B98" s="53"/>
      <c r="C98" s="53"/>
      <c r="D98" s="53"/>
      <c r="E98" s="54"/>
    </row>
    <row r="99" spans="2:5" x14ac:dyDescent="0.3">
      <c r="B99" s="53"/>
      <c r="C99" s="53"/>
      <c r="D99" s="53"/>
      <c r="E99" s="54"/>
    </row>
    <row r="100" spans="2:5" x14ac:dyDescent="0.3">
      <c r="B100" s="53"/>
      <c r="C100" s="53"/>
      <c r="D100" s="53"/>
      <c r="E100" s="54"/>
    </row>
    <row r="101" spans="2:5" x14ac:dyDescent="0.3">
      <c r="B101" s="53"/>
      <c r="C101" s="53"/>
      <c r="D101" s="53"/>
      <c r="E101" s="54"/>
    </row>
  </sheetData>
  <sheetProtection algorithmName="SHA-512" hashValue="ThSgNlKQlcfhjgFtHKe5xfAQYktHwyM9Sl7S7fjadw5BjwTJVISv6I/nzGbxu1HD64/CbLB1XXQ7tS0OYUVcrg==" saltValue="nBOemned0fbc3WFpvhtIiQ==" spinCount="100000" sheet="1" formatCells="0" formatColumns="0" formatRows="0" insertColumns="0" insertRows="0" insertHyperlinks="0" deleteColumns="0" deleteRows="0" selectLockedCells="1" sort="0" autoFilter="0" pivotTables="0"/>
  <mergeCells count="17">
    <mergeCell ref="B1:C1"/>
    <mergeCell ref="D1:D4"/>
    <mergeCell ref="B2:C2"/>
    <mergeCell ref="B3:C3"/>
    <mergeCell ref="B4:C4"/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8C8C90D-8679-475A-A175-31C076A3B72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2741-7EAA-4523-A1F4-B00990749D73}">
  <sheetPr codeName="List7">
    <pageSetUpPr fitToPage="1"/>
  </sheetPr>
  <dimension ref="A1:Q55"/>
  <sheetViews>
    <sheetView showGridLines="0" zoomScaleNormal="100" workbookViewId="0">
      <selection activeCell="A8" sqref="A8:F8"/>
    </sheetView>
  </sheetViews>
  <sheetFormatPr defaultColWidth="9.109375" defaultRowHeight="13.8" x14ac:dyDescent="0.3"/>
  <cols>
    <col min="1" max="1" width="6.6640625" style="12" customWidth="1"/>
    <col min="2" max="2" width="16.109375" style="12" customWidth="1"/>
    <col min="3" max="3" width="30.5546875" style="144" customWidth="1"/>
    <col min="4" max="4" width="19.5546875" style="144" customWidth="1"/>
    <col min="5" max="6" width="18.6640625" style="144" customWidth="1"/>
    <col min="7" max="7" width="9.6640625" style="144" bestFit="1" customWidth="1"/>
    <col min="8" max="13" width="9.109375" style="144"/>
    <col min="14" max="14" width="3.44140625" style="145" customWidth="1"/>
    <col min="15" max="15" width="23.44140625" style="144" customWidth="1"/>
    <col min="16" max="16" width="8.33203125" style="144" customWidth="1"/>
    <col min="17" max="16384" width="9.109375" style="144"/>
  </cols>
  <sheetData>
    <row r="1" spans="1:17" s="6" customFormat="1" ht="18.600000000000001" customHeight="1" x14ac:dyDescent="0.3">
      <c r="A1" s="251" t="s">
        <v>88</v>
      </c>
      <c r="B1" s="252"/>
      <c r="C1" s="260" t="str">
        <f>IF('1. SOUHRNNÉ INFORMACE'!B5=0,"",'1. SOUHRNNÉ INFORMACE'!B5)</f>
        <v/>
      </c>
      <c r="D1" s="261"/>
      <c r="E1" s="370" t="str">
        <f>'1. SOUHRNNÉ INFORMACE'!B2</f>
        <v>PU21</v>
      </c>
      <c r="F1" s="371"/>
      <c r="N1" s="141"/>
    </row>
    <row r="2" spans="1:17" s="6" customFormat="1" ht="15.6" customHeight="1" x14ac:dyDescent="0.3">
      <c r="A2" s="255" t="s">
        <v>38</v>
      </c>
      <c r="B2" s="256" t="s">
        <v>38</v>
      </c>
      <c r="C2" s="253" t="str">
        <f>IF('1. SOUHRNNÉ INFORMACE'!B6=0,"",'1. SOUHRNNÉ INFORMACE'!B6)</f>
        <v/>
      </c>
      <c r="D2" s="254"/>
      <c r="E2" s="372"/>
      <c r="F2" s="373"/>
      <c r="N2" s="141"/>
    </row>
    <row r="3" spans="1:17" s="6" customFormat="1" ht="18.600000000000001" customHeight="1" x14ac:dyDescent="0.85">
      <c r="A3" s="255" t="s">
        <v>59</v>
      </c>
      <c r="B3" s="256" t="s">
        <v>59</v>
      </c>
      <c r="C3" s="253" t="str">
        <f>IF('1. SOUHRNNÉ INFORMACE'!B9=0,"",'1. SOUHRNNÉ INFORMACE'!B9)</f>
        <v/>
      </c>
      <c r="D3" s="254"/>
      <c r="E3" s="199"/>
      <c r="F3" s="7"/>
      <c r="L3" s="200"/>
      <c r="N3" s="141"/>
    </row>
    <row r="4" spans="1:17" s="6" customFormat="1" ht="18.600000000000001" customHeight="1" thickBot="1" x14ac:dyDescent="0.35">
      <c r="A4" s="257" t="s">
        <v>60</v>
      </c>
      <c r="B4" s="258" t="s">
        <v>60</v>
      </c>
      <c r="C4" s="253" t="str">
        <f>IF('1. SOUHRNNÉ INFORMACE'!B10=0,"",'1. SOUHRNNÉ INFORMACE'!B10)</f>
        <v/>
      </c>
      <c r="D4" s="254"/>
      <c r="E4" s="199"/>
      <c r="F4" s="7"/>
      <c r="N4" s="141"/>
    </row>
    <row r="5" spans="1:17" ht="5.4" customHeight="1" thickBot="1" x14ac:dyDescent="0.35">
      <c r="A5" s="142"/>
      <c r="B5" s="142"/>
      <c r="C5" s="143"/>
      <c r="D5" s="143"/>
      <c r="E5" s="143"/>
      <c r="F5" s="143"/>
    </row>
    <row r="6" spans="1:17" x14ac:dyDescent="0.3">
      <c r="A6" s="374" t="str">
        <f>IF('1. SOUHRNNÉ INFORMACE'!B2=0,"",'1. SOUHRNNÉ INFORMACE'!B2)</f>
        <v>PU21</v>
      </c>
      <c r="B6" s="375"/>
      <c r="C6" s="112">
        <f>'1. SOUHRNNÉ INFORMACE'!B11</f>
        <v>0</v>
      </c>
      <c r="D6" s="201" t="s">
        <v>235</v>
      </c>
      <c r="E6" s="143"/>
      <c r="F6" s="143"/>
      <c r="G6" s="202" t="s">
        <v>236</v>
      </c>
      <c r="O6" s="203" t="s">
        <v>237</v>
      </c>
    </row>
    <row r="7" spans="1:17" ht="19.2" customHeight="1" x14ac:dyDescent="0.3">
      <c r="A7" s="376" t="s">
        <v>238</v>
      </c>
      <c r="B7" s="376"/>
      <c r="C7" s="204">
        <f>ROUND(C6/0.5,2)</f>
        <v>0</v>
      </c>
      <c r="D7" s="205">
        <f>D11-E11</f>
        <v>0</v>
      </c>
      <c r="E7" s="143" t="str">
        <f>IF(('2. POUŽITÍ DOTACE'!G34+'1. SOUHRNNÉ INFORMACE'!B12)='7. Přehled zdrojů'!D7,"OK","CHYBA - prosím zkontrolujte vratku")</f>
        <v>OK</v>
      </c>
      <c r="F7" s="143"/>
      <c r="G7" s="202" t="s">
        <v>239</v>
      </c>
      <c r="O7" s="206" t="e">
        <f>C6/C7</f>
        <v>#DIV/0!</v>
      </c>
    </row>
    <row r="8" spans="1:17" ht="31.2" customHeight="1" x14ac:dyDescent="0.3">
      <c r="A8" s="287" t="s">
        <v>240</v>
      </c>
      <c r="B8" s="287"/>
      <c r="C8" s="287"/>
      <c r="D8" s="287"/>
      <c r="E8" s="287"/>
      <c r="F8" s="287"/>
      <c r="G8" s="125" t="s">
        <v>241</v>
      </c>
      <c r="H8" s="207"/>
      <c r="I8" s="207"/>
      <c r="J8" s="207"/>
      <c r="K8" s="207"/>
      <c r="L8" s="207"/>
      <c r="M8" s="207"/>
      <c r="N8" s="208"/>
      <c r="O8" s="207"/>
    </row>
    <row r="9" spans="1:17" s="210" customFormat="1" ht="9.6" customHeight="1" thickBot="1" x14ac:dyDescent="0.35">
      <c r="A9" s="209"/>
      <c r="B9" s="209"/>
      <c r="C9" s="209"/>
      <c r="D9" s="209"/>
      <c r="E9" s="209"/>
      <c r="F9" s="209"/>
      <c r="N9" s="211"/>
    </row>
    <row r="10" spans="1:17" ht="49.95" customHeight="1" thickBot="1" x14ac:dyDescent="0.35">
      <c r="A10" s="367" t="s">
        <v>107</v>
      </c>
      <c r="B10" s="368"/>
      <c r="C10" s="369"/>
      <c r="D10" s="146" t="s">
        <v>108</v>
      </c>
      <c r="E10" s="147" t="s">
        <v>109</v>
      </c>
      <c r="F10" s="148" t="s">
        <v>110</v>
      </c>
      <c r="P10" s="212"/>
      <c r="Q10" s="213"/>
    </row>
    <row r="11" spans="1:17" x14ac:dyDescent="0.3">
      <c r="A11" s="149">
        <v>1</v>
      </c>
      <c r="B11" s="150" t="s">
        <v>131</v>
      </c>
      <c r="C11" s="151"/>
      <c r="D11" s="214">
        <f>'1. SOUHRNNÉ INFORMACE'!B11</f>
        <v>0</v>
      </c>
      <c r="E11" s="214">
        <f>'2. POUŽITÍ DOTACE'!D33</f>
        <v>0</v>
      </c>
      <c r="F11" s="215" t="str">
        <f t="shared" ref="F11:F20" si="0">IF($D$39&gt;0,E11/$D$39," ")</f>
        <v xml:space="preserve"> </v>
      </c>
      <c r="G11" s="152" t="str">
        <f>IF(D11&gt;0,IF(E11="","Vyplňte sloupec Čerpané finanční prostředky v Kč"," "),"")</f>
        <v/>
      </c>
    </row>
    <row r="12" spans="1:17" x14ac:dyDescent="0.3">
      <c r="A12" s="153">
        <v>2</v>
      </c>
      <c r="B12" s="359" t="s">
        <v>111</v>
      </c>
      <c r="C12" s="360"/>
      <c r="D12" s="216"/>
      <c r="E12" s="216"/>
      <c r="F12" s="215" t="str">
        <f t="shared" si="0"/>
        <v xml:space="preserve"> </v>
      </c>
      <c r="G12" s="152" t="str">
        <f t="shared" ref="G12:G20" si="1">IF(D12&gt;0,IF(E12="","Vyplňte sloupec Čerpané finanční prostředky v Kč"," "),"")</f>
        <v/>
      </c>
      <c r="N12" s="154"/>
      <c r="O12" s="155" t="s">
        <v>133</v>
      </c>
      <c r="P12" s="156" t="s">
        <v>134</v>
      </c>
      <c r="Q12" s="159"/>
    </row>
    <row r="13" spans="1:17" x14ac:dyDescent="0.3">
      <c r="A13" s="153">
        <v>3</v>
      </c>
      <c r="B13" s="359" t="s">
        <v>112</v>
      </c>
      <c r="C13" s="360"/>
      <c r="D13" s="216"/>
      <c r="E13" s="216"/>
      <c r="F13" s="215" t="str">
        <f t="shared" si="0"/>
        <v xml:space="preserve"> </v>
      </c>
      <c r="G13" s="152" t="str">
        <f t="shared" si="1"/>
        <v/>
      </c>
      <c r="N13" s="154" t="s">
        <v>135</v>
      </c>
      <c r="O13" s="157" t="s">
        <v>136</v>
      </c>
      <c r="P13" s="158" t="s">
        <v>137</v>
      </c>
      <c r="Q13" s="159"/>
    </row>
    <row r="14" spans="1:17" x14ac:dyDescent="0.3">
      <c r="A14" s="153">
        <v>4</v>
      </c>
      <c r="B14" s="359" t="s">
        <v>113</v>
      </c>
      <c r="C14" s="360"/>
      <c r="D14" s="216"/>
      <c r="E14" s="216"/>
      <c r="F14" s="215" t="str">
        <f t="shared" si="0"/>
        <v xml:space="preserve"> </v>
      </c>
      <c r="G14" s="152" t="str">
        <f t="shared" si="1"/>
        <v/>
      </c>
      <c r="N14" s="154" t="s">
        <v>144</v>
      </c>
      <c r="O14" s="157" t="s">
        <v>138</v>
      </c>
      <c r="P14" s="158" t="s">
        <v>139</v>
      </c>
      <c r="Q14" s="159"/>
    </row>
    <row r="15" spans="1:17" x14ac:dyDescent="0.3">
      <c r="A15" s="153">
        <v>5</v>
      </c>
      <c r="B15" s="359" t="s">
        <v>114</v>
      </c>
      <c r="C15" s="360"/>
      <c r="D15" s="216"/>
      <c r="E15" s="216"/>
      <c r="F15" s="215" t="str">
        <f t="shared" si="0"/>
        <v xml:space="preserve"> </v>
      </c>
      <c r="G15" s="152" t="str">
        <f t="shared" si="1"/>
        <v/>
      </c>
      <c r="N15" s="154" t="s">
        <v>145</v>
      </c>
      <c r="O15" s="157" t="s">
        <v>140</v>
      </c>
      <c r="P15" s="158" t="s">
        <v>141</v>
      </c>
      <c r="Q15" s="159"/>
    </row>
    <row r="16" spans="1:17" x14ac:dyDescent="0.3">
      <c r="A16" s="153">
        <v>6</v>
      </c>
      <c r="B16" s="361" t="s">
        <v>115</v>
      </c>
      <c r="C16" s="362"/>
      <c r="D16" s="216"/>
      <c r="E16" s="216"/>
      <c r="F16" s="215" t="str">
        <f>IF($D$39&gt;0,E16/$D$39," ")</f>
        <v xml:space="preserve"> </v>
      </c>
      <c r="G16" s="152" t="str">
        <f t="shared" si="1"/>
        <v/>
      </c>
      <c r="N16" s="154" t="s">
        <v>146</v>
      </c>
      <c r="O16" s="157" t="s">
        <v>142</v>
      </c>
      <c r="P16" s="158" t="s">
        <v>143</v>
      </c>
      <c r="Q16" s="159"/>
    </row>
    <row r="17" spans="1:17" x14ac:dyDescent="0.3">
      <c r="A17" s="153">
        <v>7</v>
      </c>
      <c r="B17" s="359" t="s">
        <v>116</v>
      </c>
      <c r="C17" s="360"/>
      <c r="D17" s="216"/>
      <c r="E17" s="216"/>
      <c r="F17" s="215" t="str">
        <f t="shared" si="0"/>
        <v xml:space="preserve"> </v>
      </c>
      <c r="G17" s="152" t="str">
        <f t="shared" si="1"/>
        <v/>
      </c>
      <c r="N17" s="154" t="s">
        <v>147</v>
      </c>
      <c r="O17" s="157" t="s">
        <v>149</v>
      </c>
      <c r="P17" s="158" t="s">
        <v>150</v>
      </c>
      <c r="Q17" s="159"/>
    </row>
    <row r="18" spans="1:17" ht="14.4" thickBot="1" x14ac:dyDescent="0.35">
      <c r="A18" s="153">
        <v>8</v>
      </c>
      <c r="B18" s="363" t="s">
        <v>117</v>
      </c>
      <c r="C18" s="364"/>
      <c r="D18" s="216"/>
      <c r="E18" s="216"/>
      <c r="F18" s="215" t="str">
        <f t="shared" si="0"/>
        <v xml:space="preserve"> </v>
      </c>
      <c r="G18" s="152" t="str">
        <f t="shared" si="1"/>
        <v/>
      </c>
      <c r="N18" s="154" t="s">
        <v>148</v>
      </c>
      <c r="O18" s="157" t="s">
        <v>159</v>
      </c>
      <c r="P18" s="158" t="s">
        <v>160</v>
      </c>
      <c r="Q18" s="159"/>
    </row>
    <row r="19" spans="1:17" ht="14.4" thickBot="1" x14ac:dyDescent="0.35">
      <c r="A19" s="153">
        <v>9</v>
      </c>
      <c r="B19" s="365" t="s">
        <v>118</v>
      </c>
      <c r="C19" s="366"/>
      <c r="D19" s="216"/>
      <c r="E19" s="216"/>
      <c r="F19" s="215" t="str">
        <f t="shared" si="0"/>
        <v xml:space="preserve"> </v>
      </c>
      <c r="G19" s="152" t="str">
        <f t="shared" si="1"/>
        <v/>
      </c>
      <c r="N19" s="154" t="s">
        <v>151</v>
      </c>
      <c r="O19" s="157" t="s">
        <v>161</v>
      </c>
      <c r="P19" s="158" t="s">
        <v>162</v>
      </c>
      <c r="Q19" s="159"/>
    </row>
    <row r="20" spans="1:17" ht="14.4" thickBot="1" x14ac:dyDescent="0.35">
      <c r="A20" s="149"/>
      <c r="B20" s="354"/>
      <c r="C20" s="355"/>
      <c r="D20" s="216"/>
      <c r="E20" s="216"/>
      <c r="F20" s="215" t="str">
        <f t="shared" si="0"/>
        <v xml:space="preserve"> </v>
      </c>
      <c r="G20" s="152" t="str">
        <f t="shared" si="1"/>
        <v/>
      </c>
      <c r="N20" s="154" t="s">
        <v>152</v>
      </c>
      <c r="O20" s="157" t="s">
        <v>163</v>
      </c>
      <c r="P20" s="158" t="s">
        <v>164</v>
      </c>
      <c r="Q20" s="159"/>
    </row>
    <row r="21" spans="1:17" ht="13.95" customHeight="1" thickBot="1" x14ac:dyDescent="0.35">
      <c r="A21" s="356" t="str">
        <f>IF(D19&gt;0,IF(B20="","Nezapomeňte uvést ostatní zdroje financování","")," ")</f>
        <v xml:space="preserve"> </v>
      </c>
      <c r="B21" s="356"/>
      <c r="C21" s="356"/>
      <c r="D21" s="347"/>
      <c r="E21" s="347"/>
      <c r="F21" s="348"/>
      <c r="G21" s="152"/>
      <c r="N21" s="154" t="s">
        <v>153</v>
      </c>
      <c r="O21" s="157" t="s">
        <v>165</v>
      </c>
      <c r="P21" s="158" t="s">
        <v>166</v>
      </c>
    </row>
    <row r="22" spans="1:17" ht="14.4" thickBot="1" x14ac:dyDescent="0.35">
      <c r="A22" s="160" t="s">
        <v>119</v>
      </c>
      <c r="B22" s="161"/>
      <c r="C22" s="162"/>
      <c r="D22" s="217">
        <f>SUM(D11:D19)</f>
        <v>0</v>
      </c>
      <c r="E22" s="217">
        <f>SUM(E11:E19)</f>
        <v>0</v>
      </c>
      <c r="F22" s="218">
        <f>SUM(F11:F19)</f>
        <v>0</v>
      </c>
      <c r="G22" s="152"/>
      <c r="N22" s="154" t="s">
        <v>154</v>
      </c>
      <c r="O22" s="157" t="s">
        <v>167</v>
      </c>
      <c r="P22" s="158" t="s">
        <v>168</v>
      </c>
    </row>
    <row r="23" spans="1:17" x14ac:dyDescent="0.3">
      <c r="A23" s="163">
        <v>10</v>
      </c>
      <c r="B23" s="164" t="s">
        <v>120</v>
      </c>
      <c r="C23" s="10"/>
      <c r="D23" s="219"/>
      <c r="E23" s="219"/>
      <c r="F23" s="215" t="str">
        <f>IF($D$39&gt;0,E23/$D$39," ")</f>
        <v xml:space="preserve"> </v>
      </c>
      <c r="G23" s="152" t="str">
        <f t="shared" ref="G23:G35" si="2">IF(D23&gt;0,IF(E23="","Vyplňte sloupec Čerpané finanční prostředky v Kč"," "),"")</f>
        <v/>
      </c>
      <c r="N23" s="154" t="s">
        <v>155</v>
      </c>
      <c r="O23" s="157" t="s">
        <v>169</v>
      </c>
      <c r="P23" s="158" t="s">
        <v>170</v>
      </c>
    </row>
    <row r="24" spans="1:17" ht="14.4" thickBot="1" x14ac:dyDescent="0.35">
      <c r="A24" s="165">
        <v>11</v>
      </c>
      <c r="B24" s="166" t="s">
        <v>40</v>
      </c>
      <c r="C24" s="10"/>
      <c r="D24" s="216"/>
      <c r="E24" s="216"/>
      <c r="F24" s="215" t="str">
        <f>IF($D$39&gt;0,E24/$D$39," ")</f>
        <v xml:space="preserve"> </v>
      </c>
      <c r="G24" s="152" t="str">
        <f t="shared" si="2"/>
        <v/>
      </c>
      <c r="N24" s="154" t="s">
        <v>156</v>
      </c>
      <c r="O24" s="157" t="s">
        <v>171</v>
      </c>
      <c r="P24" s="158" t="s">
        <v>172</v>
      </c>
    </row>
    <row r="25" spans="1:17" ht="14.4" thickBot="1" x14ac:dyDescent="0.35">
      <c r="A25" s="160" t="s">
        <v>187</v>
      </c>
      <c r="B25" s="161"/>
      <c r="C25" s="162"/>
      <c r="D25" s="214">
        <f>SUM(D23:D24)</f>
        <v>0</v>
      </c>
      <c r="E25" s="214">
        <f>SUM(E23:E24)</f>
        <v>0</v>
      </c>
      <c r="F25" s="218">
        <f>SUM(F23:F24)</f>
        <v>0</v>
      </c>
      <c r="G25" s="152"/>
      <c r="N25" s="154" t="s">
        <v>157</v>
      </c>
      <c r="O25" s="157" t="s">
        <v>173</v>
      </c>
      <c r="P25" s="158" t="s">
        <v>174</v>
      </c>
    </row>
    <row r="26" spans="1:17" x14ac:dyDescent="0.3">
      <c r="A26" s="167">
        <v>12</v>
      </c>
      <c r="B26" s="357" t="s">
        <v>121</v>
      </c>
      <c r="C26" s="358"/>
      <c r="D26" s="216"/>
      <c r="E26" s="216"/>
      <c r="F26" s="215" t="str">
        <f t="shared" ref="F26:F35" si="3">IF($D$39&gt;0,E26/$D$39," ")</f>
        <v xml:space="preserve"> </v>
      </c>
      <c r="G26" s="152" t="str">
        <f t="shared" si="2"/>
        <v/>
      </c>
      <c r="N26" s="154" t="s">
        <v>158</v>
      </c>
      <c r="O26" s="157" t="s">
        <v>175</v>
      </c>
      <c r="P26" s="158" t="s">
        <v>176</v>
      </c>
    </row>
    <row r="27" spans="1:17" x14ac:dyDescent="0.3">
      <c r="A27" s="167">
        <v>13</v>
      </c>
      <c r="B27" s="352" t="s">
        <v>122</v>
      </c>
      <c r="C27" s="353"/>
      <c r="D27" s="216"/>
      <c r="E27" s="216"/>
      <c r="F27" s="215" t="str">
        <f t="shared" si="3"/>
        <v xml:space="preserve"> </v>
      </c>
      <c r="G27" s="152" t="str">
        <f t="shared" si="2"/>
        <v/>
      </c>
      <c r="O27" s="168"/>
      <c r="P27" s="168"/>
    </row>
    <row r="28" spans="1:17" x14ac:dyDescent="0.3">
      <c r="A28" s="167">
        <v>14</v>
      </c>
      <c r="B28" s="352" t="s">
        <v>123</v>
      </c>
      <c r="C28" s="353"/>
      <c r="D28" s="216"/>
      <c r="E28" s="216"/>
      <c r="F28" s="215" t="str">
        <f t="shared" si="3"/>
        <v xml:space="preserve"> </v>
      </c>
      <c r="G28" s="152" t="str">
        <f t="shared" si="2"/>
        <v/>
      </c>
      <c r="L28" s="169"/>
    </row>
    <row r="29" spans="1:17" x14ac:dyDescent="0.3">
      <c r="A29" s="167">
        <v>15</v>
      </c>
      <c r="B29" s="352" t="s">
        <v>124</v>
      </c>
      <c r="C29" s="353"/>
      <c r="D29" s="216"/>
      <c r="E29" s="216"/>
      <c r="F29" s="215" t="str">
        <f t="shared" si="3"/>
        <v xml:space="preserve"> </v>
      </c>
      <c r="G29" s="152" t="str">
        <f t="shared" si="2"/>
        <v/>
      </c>
    </row>
    <row r="30" spans="1:17" x14ac:dyDescent="0.3">
      <c r="A30" s="167">
        <v>16</v>
      </c>
      <c r="B30" s="352" t="s">
        <v>125</v>
      </c>
      <c r="C30" s="353"/>
      <c r="D30" s="216"/>
      <c r="E30" s="216"/>
      <c r="F30" s="215" t="str">
        <f t="shared" si="3"/>
        <v xml:space="preserve"> </v>
      </c>
      <c r="G30" s="152" t="str">
        <f t="shared" si="2"/>
        <v/>
      </c>
    </row>
    <row r="31" spans="1:17" x14ac:dyDescent="0.3">
      <c r="A31" s="167">
        <v>17</v>
      </c>
      <c r="B31" s="352" t="s">
        <v>126</v>
      </c>
      <c r="C31" s="353"/>
      <c r="D31" s="216"/>
      <c r="E31" s="216"/>
      <c r="F31" s="215" t="str">
        <f t="shared" si="3"/>
        <v xml:space="preserve"> </v>
      </c>
      <c r="G31" s="152" t="str">
        <f t="shared" si="2"/>
        <v/>
      </c>
      <c r="N31" s="144"/>
    </row>
    <row r="32" spans="1:17" x14ac:dyDescent="0.3">
      <c r="A32" s="167">
        <v>18</v>
      </c>
      <c r="B32" s="352" t="s">
        <v>127</v>
      </c>
      <c r="C32" s="353"/>
      <c r="D32" s="216"/>
      <c r="E32" s="216"/>
      <c r="F32" s="215" t="str">
        <f t="shared" si="3"/>
        <v xml:space="preserve"> </v>
      </c>
      <c r="G32" s="152" t="str">
        <f t="shared" si="2"/>
        <v/>
      </c>
      <c r="N32" s="144"/>
    </row>
    <row r="33" spans="1:14" x14ac:dyDescent="0.3">
      <c r="A33" s="167">
        <v>19</v>
      </c>
      <c r="B33" s="352" t="s">
        <v>128</v>
      </c>
      <c r="C33" s="353"/>
      <c r="D33" s="216"/>
      <c r="E33" s="216"/>
      <c r="F33" s="215" t="str">
        <f t="shared" si="3"/>
        <v xml:space="preserve"> </v>
      </c>
      <c r="G33" s="152" t="str">
        <f t="shared" si="2"/>
        <v/>
      </c>
      <c r="N33" s="144"/>
    </row>
    <row r="34" spans="1:14" ht="14.4" thickBot="1" x14ac:dyDescent="0.35">
      <c r="A34" s="167">
        <v>20</v>
      </c>
      <c r="B34" s="352" t="s">
        <v>132</v>
      </c>
      <c r="C34" s="353"/>
      <c r="D34" s="220"/>
      <c r="E34" s="216"/>
      <c r="F34" s="215" t="str">
        <f t="shared" si="3"/>
        <v xml:space="preserve"> </v>
      </c>
      <c r="G34" s="152" t="str">
        <f t="shared" si="2"/>
        <v/>
      </c>
      <c r="H34" s="152"/>
      <c r="I34" s="152"/>
      <c r="J34" s="152"/>
      <c r="K34" s="152"/>
      <c r="N34" s="144"/>
    </row>
    <row r="35" spans="1:14" ht="14.4" thickBot="1" x14ac:dyDescent="0.35">
      <c r="A35" s="149"/>
      <c r="B35" s="354"/>
      <c r="C35" s="355"/>
      <c r="D35" s="216"/>
      <c r="E35" s="216"/>
      <c r="F35" s="215" t="str">
        <f t="shared" si="3"/>
        <v xml:space="preserve"> </v>
      </c>
      <c r="G35" s="152" t="str">
        <f t="shared" si="2"/>
        <v/>
      </c>
      <c r="H35" s="152"/>
      <c r="I35" s="152"/>
      <c r="J35" s="152"/>
      <c r="K35" s="152"/>
      <c r="N35" s="144"/>
    </row>
    <row r="36" spans="1:14" ht="14.4" customHeight="1" thickBot="1" x14ac:dyDescent="0.35">
      <c r="A36" s="356" t="str">
        <f>IF(D34&gt;0,IF(B35="","Nezapomeňte uvést ostatní zdroje financování","")," ")</f>
        <v xml:space="preserve"> </v>
      </c>
      <c r="B36" s="356"/>
      <c r="C36" s="356"/>
      <c r="D36" s="347"/>
      <c r="E36" s="347"/>
      <c r="F36" s="348"/>
      <c r="G36" s="152"/>
      <c r="H36" s="152"/>
      <c r="I36" s="152"/>
      <c r="J36" s="152"/>
      <c r="K36" s="152"/>
      <c r="N36" s="144"/>
    </row>
    <row r="37" spans="1:14" ht="14.4" thickBot="1" x14ac:dyDescent="0.35">
      <c r="A37" s="160" t="s">
        <v>188</v>
      </c>
      <c r="B37" s="161"/>
      <c r="C37" s="162"/>
      <c r="D37" s="221">
        <f>SUM(D26:D34)</f>
        <v>0</v>
      </c>
      <c r="E37" s="221">
        <f>SUM(E26:E34)</f>
        <v>0</v>
      </c>
      <c r="F37" s="222">
        <f>SUM(F26:F34)</f>
        <v>0</v>
      </c>
      <c r="G37" s="170"/>
      <c r="H37" s="152"/>
      <c r="I37" s="152"/>
      <c r="J37" s="152"/>
      <c r="K37" s="152"/>
      <c r="N37" s="144"/>
    </row>
    <row r="38" spans="1:14" ht="26.4" customHeight="1" thickBot="1" x14ac:dyDescent="0.35">
      <c r="A38" s="349"/>
      <c r="B38" s="350"/>
      <c r="C38" s="350"/>
      <c r="D38" s="350"/>
      <c r="E38" s="350"/>
      <c r="F38" s="351"/>
      <c r="G38" s="170"/>
      <c r="H38" s="223" t="s">
        <v>242</v>
      </c>
      <c r="I38" s="223"/>
      <c r="J38" s="152"/>
      <c r="K38" s="152"/>
      <c r="N38" s="144"/>
    </row>
    <row r="39" spans="1:14" ht="14.4" thickBot="1" x14ac:dyDescent="0.35">
      <c r="A39" s="160" t="s">
        <v>129</v>
      </c>
      <c r="B39" s="160"/>
      <c r="C39" s="171"/>
      <c r="D39" s="224">
        <f>D22+D25+D37</f>
        <v>0</v>
      </c>
      <c r="E39" s="224">
        <f>E22+E25+E37</f>
        <v>0</v>
      </c>
      <c r="F39" s="225">
        <f>F37+F25+F22</f>
        <v>0</v>
      </c>
      <c r="G39" s="172" t="str">
        <f>IF(F39&gt;1,"Čerpané prostředky jsou vyšší než zdroje. Prosím, zkontrolujte!","")</f>
        <v/>
      </c>
      <c r="H39" s="226" t="str">
        <f>IF(D39&gt;=C7,"OK","Chyba - doplňte zdroje")</f>
        <v>OK</v>
      </c>
      <c r="I39" s="227"/>
    </row>
    <row r="40" spans="1:14" ht="34.950000000000003" customHeight="1" x14ac:dyDescent="0.3">
      <c r="A40" s="344" t="s">
        <v>130</v>
      </c>
      <c r="B40" s="344"/>
      <c r="C40" s="344"/>
      <c r="D40" s="344"/>
      <c r="E40" s="344"/>
      <c r="F40" s="344"/>
    </row>
    <row r="41" spans="1:14" x14ac:dyDescent="0.3">
      <c r="A41" s="173"/>
      <c r="B41" s="142"/>
      <c r="C41" s="143"/>
      <c r="D41" s="143"/>
      <c r="E41" s="143"/>
      <c r="F41" s="143"/>
    </row>
    <row r="43" spans="1:14" ht="14.4" x14ac:dyDescent="0.3">
      <c r="C43" s="7" t="s">
        <v>30</v>
      </c>
      <c r="D43" s="6"/>
      <c r="E43" s="6"/>
    </row>
    <row r="44" spans="1:14" ht="14.4" x14ac:dyDescent="0.3">
      <c r="C44" s="7"/>
      <c r="D44" s="6"/>
      <c r="E44" s="6"/>
    </row>
    <row r="45" spans="1:14" ht="14.4" x14ac:dyDescent="0.3">
      <c r="C45" s="7"/>
      <c r="D45" s="6"/>
      <c r="E45" s="6"/>
    </row>
    <row r="46" spans="1:14" ht="14.4" x14ac:dyDescent="0.3">
      <c r="C46" s="271" t="s">
        <v>53</v>
      </c>
      <c r="D46" s="271"/>
      <c r="E46" s="30" t="s">
        <v>54</v>
      </c>
    </row>
    <row r="47" spans="1:14" ht="14.4" x14ac:dyDescent="0.3">
      <c r="C47" s="345">
        <f>'1. SOUHRNNÉ INFORMACE'!A44</f>
        <v>0</v>
      </c>
      <c r="D47" s="346"/>
      <c r="E47" s="185"/>
    </row>
    <row r="48" spans="1:14" ht="14.4" x14ac:dyDescent="0.3">
      <c r="C48" s="345">
        <f>'1. SOUHRNNÉ INFORMACE'!A45</f>
        <v>0</v>
      </c>
      <c r="D48" s="346"/>
      <c r="E48" s="185"/>
    </row>
    <row r="49" spans="3:5" ht="14.4" x14ac:dyDescent="0.3">
      <c r="C49" s="345">
        <f>'1. SOUHRNNÉ INFORMACE'!A46</f>
        <v>0</v>
      </c>
      <c r="D49" s="346"/>
      <c r="E49" s="185"/>
    </row>
    <row r="50" spans="3:5" ht="14.4" x14ac:dyDescent="0.3">
      <c r="C50" s="345">
        <f>'1. SOUHRNNÉ INFORMACE'!A47</f>
        <v>0</v>
      </c>
      <c r="D50" s="346"/>
      <c r="E50" s="185"/>
    </row>
    <row r="51" spans="3:5" ht="14.4" x14ac:dyDescent="0.3">
      <c r="C51" s="53"/>
      <c r="D51" s="11"/>
      <c r="E51" s="28"/>
    </row>
    <row r="52" spans="3:5" ht="14.4" x14ac:dyDescent="0.3">
      <c r="C52" s="53"/>
      <c r="D52" s="11"/>
      <c r="E52" s="231"/>
    </row>
    <row r="53" spans="3:5" ht="14.4" x14ac:dyDescent="0.3">
      <c r="C53" s="53"/>
      <c r="D53" s="11"/>
      <c r="E53" s="232"/>
    </row>
    <row r="54" spans="3:5" ht="14.4" x14ac:dyDescent="0.3">
      <c r="C54" s="53"/>
      <c r="D54" s="6"/>
      <c r="E54" s="233"/>
    </row>
    <row r="55" spans="3:5" x14ac:dyDescent="0.3">
      <c r="C55" s="53"/>
      <c r="D55" s="53"/>
      <c r="E55" s="62" t="s">
        <v>87</v>
      </c>
    </row>
  </sheetData>
  <sheetProtection algorithmName="SHA-512" hashValue="Yz6MR/SRQNgaDeKSdtUb7k40kTDiBeqZLHO2H1nhCL57ZOS7BcGAZqN+kdME0ztMK5tgatXg5i5M9fn7A911BA==" saltValue="Zc1PaV4oBoEOEz6bN74n4A==" spinCount="100000" sheet="1" formatCells="0" formatColumns="0" formatRows="0" insertColumns="0" insertRows="0" insertHyperlinks="0" deleteColumns="0" deleteRows="0" selectLockedCells="1" sort="0" autoFilter="0" pivotTables="0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A5845067-BC7C-4DE5-8878-8E40192625B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2021-12-15T16:30:21Z</cp:lastPrinted>
  <dcterms:created xsi:type="dcterms:W3CDTF">2021-11-13T18:08:13Z</dcterms:created>
  <dcterms:modified xsi:type="dcterms:W3CDTF">2022-01-26T11:16:03Z</dcterms:modified>
  <cp:category/>
  <cp:contentStatus/>
</cp:coreProperties>
</file>