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VSA/2022/Výzva/"/>
    </mc:Choice>
  </mc:AlternateContent>
  <xr:revisionPtr revIDLastSave="3" documentId="13_ncr:1_{52B84C25-1898-424A-8894-A822CEDA7514}" xr6:coauthVersionLast="47" xr6:coauthVersionMax="47" xr10:uidLastSave="{06FCD762-15D4-43F9-B4A6-7F6749D9B853}"/>
  <bookViews>
    <workbookView xWindow="-108" yWindow="-108" windowWidth="23256" windowHeight="12576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10" r:id="rId5"/>
    <sheet name="6. OSVČ" sheetId="11" r:id="rId6"/>
    <sheet name="7. Přehled zdrojů" sheetId="12" r:id="rId7"/>
  </sheets>
  <externalReferences>
    <externalReference r:id="rId8"/>
    <externalReference r:id="rId9"/>
  </externalReferences>
  <definedNames>
    <definedName name="Kraj">[1]List3!$C$3:$C$16</definedName>
    <definedName name="_xlnm.Print_Area" localSheetId="0">'1. SOUHRNNÉ INFORMACE'!$A$1:$B$64</definedName>
    <definedName name="_xlnm.Print_Area" localSheetId="1">'2. POUŽITÍ DOTACE'!$A$1:$E$55</definedName>
    <definedName name="_xlnm.Print_Area" localSheetId="2">'3. FINANČNÍ VYPOŘÁDÁNÍ Vyhl.'!$A$1:$J$30</definedName>
    <definedName name="_xlnm.Print_Area" localSheetId="3">'4. Naplnění účelu dotace'!$A$1:$I$56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2" l="1"/>
  <c r="E1" i="12"/>
  <c r="C50" i="12"/>
  <c r="C49" i="12"/>
  <c r="C48" i="12"/>
  <c r="C47" i="12"/>
  <c r="D11" i="12"/>
  <c r="D22" i="12" s="1"/>
  <c r="C6" i="12"/>
  <c r="C2" i="12"/>
  <c r="C4" i="12"/>
  <c r="C3" i="12"/>
  <c r="C1" i="12"/>
  <c r="E49" i="11"/>
  <c r="E48" i="11"/>
  <c r="E47" i="11"/>
  <c r="E46" i="11"/>
  <c r="C6" i="11"/>
  <c r="A6" i="11"/>
  <c r="G57" i="10"/>
  <c r="G56" i="10"/>
  <c r="G55" i="10"/>
  <c r="G54" i="10"/>
  <c r="C6" i="10"/>
  <c r="A6" i="10"/>
  <c r="B4" i="11"/>
  <c r="B3" i="11"/>
  <c r="B2" i="11"/>
  <c r="B1" i="11"/>
  <c r="B4" i="10"/>
  <c r="B3" i="10"/>
  <c r="B2" i="10"/>
  <c r="B1" i="10"/>
  <c r="E37" i="12"/>
  <c r="D37" i="12"/>
  <c r="A36" i="12"/>
  <c r="G35" i="12"/>
  <c r="G34" i="12"/>
  <c r="G33" i="12"/>
  <c r="G32" i="12"/>
  <c r="G31" i="12"/>
  <c r="G30" i="12"/>
  <c r="G29" i="12"/>
  <c r="G28" i="12"/>
  <c r="G27" i="12"/>
  <c r="G26" i="12"/>
  <c r="E25" i="12"/>
  <c r="D25" i="12"/>
  <c r="G24" i="12"/>
  <c r="G23" i="12"/>
  <c r="A21" i="12"/>
  <c r="G20" i="12"/>
  <c r="G19" i="12"/>
  <c r="G18" i="12"/>
  <c r="G17" i="12"/>
  <c r="G16" i="12"/>
  <c r="G15" i="12"/>
  <c r="G14" i="12"/>
  <c r="G13" i="12"/>
  <c r="G12" i="12"/>
  <c r="E7" i="11"/>
  <c r="D6" i="11"/>
  <c r="A1" i="11"/>
  <c r="M48" i="10"/>
  <c r="M47" i="10"/>
  <c r="M46" i="10"/>
  <c r="M45" i="10"/>
  <c r="M44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D12" i="10"/>
  <c r="I5" i="10"/>
  <c r="A1" i="10"/>
  <c r="A53" i="5"/>
  <c r="A54" i="5"/>
  <c r="A55" i="5"/>
  <c r="A52" i="5"/>
  <c r="B48" i="3"/>
  <c r="B49" i="3"/>
  <c r="B50" i="3"/>
  <c r="B47" i="3"/>
  <c r="A13" i="4"/>
  <c r="F15" i="3"/>
  <c r="D39" i="12" l="1"/>
  <c r="F17" i="12" s="1"/>
  <c r="F20" i="3"/>
  <c r="F22" i="3"/>
  <c r="F23" i="3"/>
  <c r="F24" i="3"/>
  <c r="F25" i="3"/>
  <c r="F26" i="3"/>
  <c r="F19" i="3"/>
  <c r="F27" i="3"/>
  <c r="F18" i="3"/>
  <c r="F13" i="3"/>
  <c r="F14" i="3"/>
  <c r="F16" i="3"/>
  <c r="F9" i="3"/>
  <c r="F10" i="3"/>
  <c r="F11" i="3"/>
  <c r="F8" i="3"/>
  <c r="E17" i="3"/>
  <c r="E12" i="3"/>
  <c r="E7" i="3"/>
  <c r="F15" i="12" l="1"/>
  <c r="F31" i="12"/>
  <c r="F16" i="12"/>
  <c r="F29" i="12"/>
  <c r="F20" i="12"/>
  <c r="F32" i="12"/>
  <c r="F33" i="12"/>
  <c r="F23" i="12"/>
  <c r="F24" i="12"/>
  <c r="F14" i="12"/>
  <c r="F27" i="12"/>
  <c r="F28" i="12"/>
  <c r="F18" i="12"/>
  <c r="F26" i="12"/>
  <c r="F35" i="12"/>
  <c r="F30" i="12"/>
  <c r="F13" i="12"/>
  <c r="F19" i="12"/>
  <c r="F34" i="12"/>
  <c r="F12" i="12"/>
  <c r="E6" i="3"/>
  <c r="E28" i="3"/>
  <c r="F25" i="12" l="1"/>
  <c r="F37" i="12"/>
  <c r="C12" i="4"/>
  <c r="C6" i="3"/>
  <c r="C10" i="4"/>
  <c r="B6" i="3"/>
  <c r="A16" i="1"/>
  <c r="A6" i="5"/>
  <c r="C1" i="3"/>
  <c r="C3" i="3" l="1"/>
  <c r="C6" i="5" l="1"/>
  <c r="I5" i="5"/>
  <c r="B4" i="5"/>
  <c r="B3" i="5"/>
  <c r="B2" i="5"/>
  <c r="B1" i="5"/>
  <c r="A1" i="5"/>
  <c r="D7" i="3"/>
  <c r="D7" i="10" l="1"/>
  <c r="F7" i="3"/>
  <c r="D17" i="3" l="1"/>
  <c r="F17" i="3" s="1"/>
  <c r="C2" i="3"/>
  <c r="D12" i="3"/>
  <c r="C4" i="3"/>
  <c r="B1" i="1"/>
  <c r="C16" i="1"/>
  <c r="B2" i="1"/>
  <c r="G16" i="1"/>
  <c r="H16" i="1"/>
  <c r="C28" i="3"/>
  <c r="D6" i="3" l="1"/>
  <c r="F12" i="3"/>
  <c r="F6" i="3" s="1"/>
  <c r="C7" i="12" s="1"/>
  <c r="D28" i="3"/>
  <c r="E11" i="12" s="1"/>
  <c r="E22" i="12" l="1"/>
  <c r="E39" i="12" s="1"/>
  <c r="D7" i="12"/>
  <c r="E7" i="12" s="1"/>
  <c r="G11" i="12"/>
  <c r="F11" i="12"/>
  <c r="F22" i="12" s="1"/>
  <c r="F39" i="12" s="1"/>
  <c r="G39" i="12" s="1"/>
  <c r="O7" i="12"/>
  <c r="H39" i="12"/>
  <c r="H13" i="3"/>
  <c r="E6" i="11"/>
  <c r="H6" i="3"/>
  <c r="F29" i="3"/>
  <c r="F28" i="3"/>
  <c r="G29" i="3"/>
  <c r="H27" i="3" s="1"/>
  <c r="I16" i="1"/>
  <c r="G28" i="3"/>
  <c r="A29" i="3" l="1"/>
  <c r="I27" i="3"/>
  <c r="H20" i="1" l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31.12.2021.
</t>
        </r>
      </text>
    </comment>
  </commentList>
</comments>
</file>

<file path=xl/sharedStrings.xml><?xml version="1.0" encoding="utf-8"?>
<sst xmlns="http://schemas.openxmlformats.org/spreadsheetml/2006/main" count="348" uniqueCount="242">
  <si>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</si>
  <si>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</si>
  <si>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</si>
  <si>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</si>
  <si>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</si>
  <si>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</si>
  <si>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</si>
  <si>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</si>
  <si>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</si>
  <si>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</si>
  <si>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</si>
  <si>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</si>
  <si>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</si>
  <si>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</si>
  <si>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k 31. 12. 2021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</si>
  <si>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</si>
  <si>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</si>
  <si>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</si>
  <si>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</si>
  <si>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</si>
  <si>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</si>
  <si>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</si>
  <si>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</si>
  <si>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</si>
  <si>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</si>
  <si>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</si>
  <si>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</si>
  <si>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</si>
  <si>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</si>
  <si>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</si>
  <si>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V…........dne…..................2021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</si>
  <si>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</si>
  <si>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</si>
  <si>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</si>
  <si>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</si>
  <si>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</si>
  <si>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</si>
  <si>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</si>
  <si>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</si>
  <si>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</si>
  <si>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</si>
  <si>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</si>
  <si>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</si>
  <si>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</si>
  <si>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</si>
  <si>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</si>
  <si>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</si>
  <si>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</si>
  <si>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</si>
  <si>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</si>
  <si>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</si>
  <si>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</si>
  <si>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</si>
  <si>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</si>
  <si>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</si>
  <si>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t>* Příjemce dotace uvede statutárního zástupce subjektu. Pokud za příjemce dotace může jednat více oprávněných osob, potvrdí svým podpisem vyúčtování dotace všechny oprávněné osoby, které jsou uvedeny v Rejstříku sportovců, sportovních organizací a sportovních zařízení.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</si>
  <si>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</si>
  <si>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</si>
  <si>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</si>
  <si>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</si>
  <si>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</si>
  <si>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Skutečné čerpání dotace</t>
  </si>
  <si>
    <t>- Osobní náklady</t>
  </si>
  <si>
    <t>- Jiné provozní náklady</t>
  </si>
  <si>
    <t>- Spotřební materiál</t>
  </si>
  <si>
    <t xml:space="preserve">Druh výdaje                          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</si>
  <si>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15. 2. 2022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</si>
  <si>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2021. Veškeré údaje jsou zavedené a zaúčtované v našem účetnictví nebo evidenci.</t>
  </si>
  <si>
    <t>- Služby technického a servisního zabezpečení</t>
  </si>
  <si>
    <t>- Ostatní služby</t>
  </si>
  <si>
    <t>- Nájemné prostor a zařízení</t>
  </si>
  <si>
    <t>- Cestovné, startovné a náklady na dopravu</t>
  </si>
  <si>
    <t>- Vydaje na ubytování a stravování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</si>
  <si>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</si>
  <si>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</si>
  <si>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</si>
  <si>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</si>
  <si>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</si>
  <si>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</si>
  <si>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- Vybavení drobným hmotným majetkem, jehož ocenění je nižší/rovno 40 tis. Kč</t>
  </si>
  <si>
    <t>- Vybavení drobným nehmotným majetkem, jehož ocenění je nižší/rovno 60 tis. Kč</t>
  </si>
  <si>
    <t>razítko sportovní organizace</t>
  </si>
  <si>
    <t xml:space="preserve">Příjemce dotace </t>
  </si>
  <si>
    <t>Mzdy (bez odvodů) - max. do výše 50 tis. Kč na osobu a měsíc</t>
  </si>
  <si>
    <t xml:space="preserve">Poznámky </t>
  </si>
  <si>
    <t>Osobní náklady</t>
  </si>
  <si>
    <t>Služby</t>
  </si>
  <si>
    <t>Zdůvodnění vratky dotace (nedočerpání dotace) a případně, která z činností nebyla realizována: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</si>
  <si>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2021</t>
    </r>
  </si>
  <si>
    <t>Provozní náklady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</si>
  <si>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</si>
  <si>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</si>
  <si>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</si>
  <si>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</si>
  <si>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</si>
  <si>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</si>
  <si>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</si>
  <si>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</si>
  <si>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</si>
  <si>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</si>
  <si>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</si>
  <si>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</si>
  <si>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</si>
  <si>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</si>
  <si>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</si>
  <si>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</si>
  <si>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</si>
  <si>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</si>
  <si>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</si>
  <si>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</si>
  <si>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</si>
  <si>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</si>
  <si>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</si>
  <si>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</si>
  <si>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</si>
  <si>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</si>
  <si>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</si>
  <si>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</si>
  <si>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</si>
  <si>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</si>
  <si>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</si>
  <si>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</si>
  <si>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</si>
  <si>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</si>
  <si>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</si>
  <si>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</si>
  <si>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</si>
  <si>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</si>
  <si>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</si>
  <si>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</si>
  <si>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</si>
  <si>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</si>
  <si>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</si>
  <si>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</si>
  <si>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</si>
  <si>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</si>
  <si>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</si>
  <si>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</si>
  <si>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</si>
  <si>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</si>
  <si>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</si>
  <si>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</si>
  <si>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</si>
  <si>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</si>
  <si>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</si>
  <si>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</si>
  <si>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</si>
  <si>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</si>
  <si>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</si>
  <si>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</si>
  <si>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</si>
  <si>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</si>
  <si>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</si>
  <si>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</si>
  <si>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</si>
  <si>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</si>
  <si>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</si>
  <si>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</si>
  <si>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</si>
  <si>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</si>
  <si>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</si>
  <si>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</si>
  <si>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</si>
  <si>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</si>
  <si>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</si>
  <si>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</si>
  <si>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</si>
  <si>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</si>
  <si>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</si>
  <si>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</si>
  <si>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</si>
  <si>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</si>
  <si>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</si>
  <si>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</si>
  <si>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</si>
  <si>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</si>
  <si>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</si>
  <si>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</si>
  <si>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</si>
  <si>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</si>
  <si>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</si>
  <si>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</si>
  <si>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</si>
  <si>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</si>
  <si>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</si>
  <si>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</si>
  <si>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</si>
  <si>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Výzvy</t>
  </si>
  <si>
    <t>zkratka</t>
  </si>
  <si>
    <t>vyberte ze seznamu - rozklikněte buňku</t>
  </si>
  <si>
    <t>číslo jednací RoPD</t>
  </si>
  <si>
    <t>Dotace:</t>
  </si>
  <si>
    <t>Účel dotace dle Rozhodnutí o poskytnutí dotace</t>
  </si>
  <si>
    <t>6. OSVČ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</si>
  <si>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„VYÚČTOVÁNÍ a VYPOŘÁDÁNÍ_DOTACE_2021“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</si>
  <si>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t>Číslo jednací Rozhodnutí o poskytnutí dotace</t>
  </si>
  <si>
    <t>Dotace k vyúčtování po odečtu již vrácené částky</t>
  </si>
  <si>
    <t>Ostatní zdroje spolufinancování</t>
  </si>
  <si>
    <t>- Pojištění (pojištění odpovědnosti za škodu, pojištění sportovních potřeb a sportovního materiálu)</t>
  </si>
  <si>
    <t>- Povinný poplatek pořadatele VSA</t>
  </si>
  <si>
    <t>- Ubytování, stravování, regenerace, zdravotní zabezpečení technický servis, pořadatelská služba, ostraha a další služby související s VSA</t>
  </si>
  <si>
    <t>- Marketingové náklady související s konáním VSA a náklady na propagaci VSA</t>
  </si>
  <si>
    <t>Celkové způsobilé náklady</t>
  </si>
  <si>
    <t>- Startovné/odměny sportovcům</t>
  </si>
  <si>
    <t>VÝZVA 4/2020 Významné sportovní akce 2021</t>
  </si>
  <si>
    <t>VSA21</t>
  </si>
  <si>
    <t>Dohody o provedení práce (bez odvodů) - limit: 300 Kč/h a zároveň 50 tis. Kč/měs.</t>
  </si>
  <si>
    <t>Dohody o pracovní činnosti (bez odvodů)- limit: 300 Kč/h a zároveň 50 tis. Kč/měs.</t>
  </si>
  <si>
    <t>Zákonné odvody (mzdy, DPP, DPČ)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</si>
  <si>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31.12.2021</t>
    </r>
  </si>
  <si>
    <t>Statutární zástupce č. 3</t>
  </si>
  <si>
    <t>Statutární zástupce č. 4</t>
  </si>
  <si>
    <t>V případě opravy překlepů či doplnění textu prosím proveďte v horní buňce nad lištou písmen - adresní řádek, případně zmáčkněte v buňce F2 a opravte (funkce Excelu)!!</t>
  </si>
  <si>
    <t>Dohody o provedení práce (bez odvodů) - limit: 300 Kč/hodinu a zároveň 50 tis. Kč za měsíc</t>
  </si>
  <si>
    <t>Dohody o pracovní činnosti (bez odvodů) - limit: 300 Kč/hodinu a zároveň 50 tis. Kč za měsíc</t>
  </si>
  <si>
    <t>Limit dle Rozhodnutí 300 Kč/hod.</t>
  </si>
  <si>
    <t>Zákonné odvody</t>
  </si>
  <si>
    <t>Prosím vyplňte hodinovou sazbu uvedenou v dohodě (DPP nebo DPČ)</t>
  </si>
  <si>
    <t>druh práce je povinnou součástí pracovní smlouvy, popis činnosti, kterou bude zaměstnanec vykonávat je nedílnou součástí DPP nebo DPČ</t>
  </si>
  <si>
    <t xml:space="preserve">účel dotace je uveden v Rozhodnutí </t>
  </si>
  <si>
    <t>max. 12</t>
  </si>
  <si>
    <t>Prosím vyplňte měsíční hrubou mzdu dle pracovní smlouvy</t>
  </si>
  <si>
    <t>Vyplňte částku, kterou uplatňujete v dotaci</t>
  </si>
  <si>
    <t>Vyplňte odvody uplatněné v dotaci</t>
  </si>
  <si>
    <t>Druh práce nebo popis činnosti (u dohod)</t>
  </si>
  <si>
    <t>Počet odpracovaných hodin uplatněných v dotaci v rozhodném období</t>
  </si>
  <si>
    <t>Odvody (sociální a zdravotní) v rámci dotace</t>
  </si>
  <si>
    <t>Vyplňte pokud je takto smlouva postavena. Pokud se jedná o paušál, prosím uveďte - PAUŠÁL!</t>
  </si>
  <si>
    <t>Vyplní se pouze v případě sjednaného paušálu</t>
  </si>
  <si>
    <t>Vyplnit vždy!!!</t>
  </si>
  <si>
    <t>Datum narození u trenérů (pokud je veden v rejstříku sportu)</t>
  </si>
  <si>
    <t>Druh práce nebo popis činnosti, která je smlouvou sjednána</t>
  </si>
  <si>
    <t>Částka dle smlouvy za jeden měsíc činnosti (paušál)</t>
  </si>
  <si>
    <t>Celková vyplacená částka  za období (neváže se k dotaci, ale skutečnosti)</t>
  </si>
  <si>
    <t>celková VRATKA NSA</t>
  </si>
  <si>
    <t>Zde je uvedena celková dotace poskytnutá NSA</t>
  </si>
  <si>
    <t>kontrola</t>
  </si>
  <si>
    <t xml:space="preserve">Celkové způsobilé výdaje </t>
  </si>
  <si>
    <t>Dopočítají se celkové výdaje, které by měly být vyúčtovány do výše 100%</t>
  </si>
  <si>
    <t>Přehled všech zdrojů financování projektu/akce - do výše 100%</t>
  </si>
  <si>
    <t>DOTACE SE POSKYTLA "ZČÁSTI" - JE NUTNÉ VYPLNIT PŘEHLED ZDROJŮ DO VÝŠE 100%</t>
  </si>
  <si>
    <t>Kontrola zdrojů: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</si>
</sst>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4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locked="0" hidden="1"/>
    </xf>
    <xf numFmtId="0" fontId="11" fillId="0" borderId="0" xfId="0" applyFont="1" applyProtection="1"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27" fillId="10" borderId="0" xfId="0" applyFont="1" applyFill="1" applyAlignment="1" applyProtection="1">
      <alignment horizontal="center" vertical="center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Protection="1">
      <protection locked="0" hidden="1"/>
    </xf>
    <xf numFmtId="0" fontId="37" fillId="17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11" fillId="5" borderId="13" xfId="0" applyFont="1" applyFill="1" applyBorder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11" fillId="5" borderId="13" xfId="0" applyFont="1" applyFill="1" applyBorder="1" applyAlignment="1" applyProtection="1">
      <alignment horizontal="left" vertical="center" wrapText="1"/>
      <protection locked="0" hidden="1"/>
    </xf>
    <xf numFmtId="0" fontId="11" fillId="5" borderId="13" xfId="0" applyFont="1" applyFill="1" applyBorder="1" applyAlignment="1" applyProtection="1">
      <alignment horizontal="left" vertical="center"/>
      <protection locked="0" hidden="1"/>
    </xf>
    <xf numFmtId="0" fontId="11" fillId="5" borderId="18" xfId="0" applyFont="1" applyFill="1" applyBorder="1" applyAlignment="1" applyProtection="1">
      <alignment horizontal="left" vertical="center"/>
      <protection locked="0" hidden="1"/>
    </xf>
    <xf numFmtId="0" fontId="11" fillId="5" borderId="20" xfId="0" applyFont="1" applyFill="1" applyBorder="1" applyAlignment="1" applyProtection="1">
      <alignment vertical="center"/>
      <protection locked="0" hidden="1"/>
    </xf>
    <xf numFmtId="0" fontId="19" fillId="0" borderId="0" xfId="0" applyFont="1" applyBorder="1" applyAlignment="1" applyProtection="1">
      <alignment horizontal="left" vertical="center" wrapText="1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horizontal="left" vertical="center"/>
      <protection locked="0" hidden="1"/>
    </xf>
    <xf numFmtId="0" fontId="11" fillId="0" borderId="14" xfId="0" applyFont="1" applyBorder="1" applyAlignment="1" applyProtection="1">
      <alignment horizontal="left"/>
      <protection locked="0" hidden="1"/>
    </xf>
    <xf numFmtId="0" fontId="11" fillId="0" borderId="35" xfId="0" applyFont="1" applyBorder="1" applyAlignment="1" applyProtection="1">
      <alignment horizontal="left"/>
      <protection locked="0" hidden="1"/>
    </xf>
    <xf numFmtId="0" fontId="11" fillId="0" borderId="21" xfId="0" applyFont="1" applyBorder="1" applyAlignment="1" applyProtection="1">
      <alignment horizontal="left"/>
      <protection locked="0"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locked="0" hidden="1"/>
    </xf>
    <xf numFmtId="0" fontId="7" fillId="6" borderId="34" xfId="2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Protection="1">
      <protection locked="0" hidden="1"/>
    </xf>
    <xf numFmtId="0" fontId="7" fillId="6" borderId="23" xfId="2" applyNumberFormat="1" applyFont="1" applyFill="1" applyBorder="1" applyAlignment="1" applyProtection="1">
      <alignment horizontal="center" vertical="center" wrapText="1"/>
      <protection locked="0" hidden="1"/>
    </xf>
    <xf numFmtId="44" fontId="7" fillId="9" borderId="24" xfId="1" applyFont="1" applyFill="1" applyBorder="1" applyAlignment="1" applyProtection="1">
      <alignment horizontal="right" vertical="center"/>
      <protection locked="0" hidden="1"/>
    </xf>
    <xf numFmtId="44" fontId="7" fillId="9" borderId="25" xfId="1" applyFont="1" applyFill="1" applyBorder="1" applyAlignment="1" applyProtection="1">
      <alignment horizontal="right" vertical="center"/>
      <protection locked="0" hidden="1"/>
    </xf>
    <xf numFmtId="44" fontId="5" fillId="0" borderId="37" xfId="2" applyNumberFormat="1" applyBorder="1" applyAlignment="1" applyProtection="1">
      <alignment horizontal="left" vertical="center" wrapText="1"/>
      <protection locked="0" hidden="1"/>
    </xf>
    <xf numFmtId="44" fontId="8" fillId="12" borderId="1" xfId="1" applyFont="1" applyFill="1" applyBorder="1" applyAlignment="1" applyProtection="1">
      <alignment horizontal="right" vertical="center"/>
      <protection locked="0" hidden="1"/>
    </xf>
    <xf numFmtId="44" fontId="5" fillId="0" borderId="31" xfId="2" applyNumberFormat="1" applyBorder="1" applyAlignment="1" applyProtection="1">
      <alignment horizontal="left" vertical="center" wrapText="1"/>
      <protection locked="0" hidden="1"/>
    </xf>
    <xf numFmtId="49" fontId="5" fillId="10" borderId="16" xfId="2" applyNumberFormat="1" applyFill="1" applyBorder="1" applyAlignment="1" applyProtection="1">
      <alignment vertical="center"/>
      <protection locked="0" hidden="1"/>
    </xf>
    <xf numFmtId="44" fontId="21" fillId="0" borderId="31" xfId="2" applyNumberFormat="1" applyFont="1" applyBorder="1" applyAlignment="1" applyProtection="1">
      <alignment horizontal="left" vertical="center" wrapText="1"/>
      <protection locked="0" hidden="1"/>
    </xf>
    <xf numFmtId="49" fontId="8" fillId="12" borderId="0" xfId="2" applyNumberFormat="1" applyFont="1" applyFill="1" applyBorder="1" applyAlignment="1" applyProtection="1">
      <alignment vertical="center"/>
      <protection locked="0" hidden="1"/>
    </xf>
    <xf numFmtId="49" fontId="8" fillId="12" borderId="30" xfId="2" applyNumberFormat="1" applyFont="1" applyFill="1" applyBorder="1" applyAlignment="1" applyProtection="1">
      <alignment horizontal="left" vertical="center"/>
      <protection locked="0" hidden="1"/>
    </xf>
    <xf numFmtId="49" fontId="8" fillId="12" borderId="5" xfId="2" applyNumberFormat="1" applyFont="1" applyFill="1" applyBorder="1" applyAlignment="1" applyProtection="1">
      <alignment horizontal="left" vertical="center"/>
      <protection locked="0" hidden="1"/>
    </xf>
    <xf numFmtId="44" fontId="5" fillId="0" borderId="35" xfId="2" applyNumberFormat="1" applyBorder="1" applyAlignment="1" applyProtection="1">
      <alignment horizontal="left" vertical="center" wrapText="1"/>
      <protection locked="0" hidden="1"/>
    </xf>
    <xf numFmtId="44" fontId="7" fillId="9" borderId="33" xfId="1" applyFont="1" applyFill="1" applyBorder="1" applyAlignment="1" applyProtection="1">
      <alignment horizontal="right" vertical="center"/>
      <protection locked="0" hidden="1"/>
    </xf>
    <xf numFmtId="0" fontId="15" fillId="0" borderId="0" xfId="2" applyFont="1" applyProtection="1">
      <protection locked="0" hidden="1"/>
    </xf>
    <xf numFmtId="0" fontId="5" fillId="0" borderId="0" xfId="2" applyProtection="1">
      <protection locked="0" hidden="1"/>
    </xf>
    <xf numFmtId="0" fontId="5" fillId="0" borderId="0" xfId="2" applyAlignment="1" applyProtection="1">
      <alignment horizontal="left" vertical="center" wrapText="1"/>
      <protection locked="0" hidden="1"/>
    </xf>
    <xf numFmtId="0" fontId="15" fillId="0" borderId="0" xfId="2" applyFont="1" applyAlignment="1" applyProtection="1">
      <alignment horizontal="left" vertical="center" wrapText="1"/>
      <protection locked="0" hidden="1"/>
    </xf>
    <xf numFmtId="0" fontId="0" fillId="0" borderId="38" xfId="0" applyFill="1" applyBorder="1" applyAlignment="1" applyProtection="1">
      <alignment vertical="center"/>
      <protection locked="0" hidden="1"/>
    </xf>
    <xf numFmtId="49" fontId="5" fillId="0" borderId="0" xfId="2" applyNumberFormat="1" applyAlignment="1" applyProtection="1">
      <alignment horizontal="left" vertical="center"/>
      <protection locked="0" hidden="1"/>
    </xf>
    <xf numFmtId="49" fontId="5" fillId="0" borderId="0" xfId="2" applyNumberFormat="1" applyAlignment="1" applyProtection="1">
      <alignment horizontal="center" vertical="center"/>
      <protection locked="0" hidden="1"/>
    </xf>
    <xf numFmtId="4" fontId="5" fillId="0" borderId="0" xfId="2" applyNumberFormat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0" fontId="5" fillId="0" borderId="0" xfId="2" applyFont="1" applyProtection="1">
      <protection locked="0" hidden="1"/>
    </xf>
    <xf numFmtId="0" fontId="5" fillId="0" borderId="0" xfId="2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 vertical="top" wrapText="1"/>
      <protection locked="0" hidden="1"/>
    </xf>
    <xf numFmtId="0" fontId="5" fillId="0" borderId="0" xfId="0" applyFont="1" applyAlignment="1" applyProtection="1">
      <alignment horizontal="center" vertical="top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5" fillId="2" borderId="1" xfId="0" applyFont="1" applyFill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right" vertical="center" wrapText="1"/>
      <protection locked="0" hidden="1"/>
    </xf>
    <xf numFmtId="44" fontId="5" fillId="0" borderId="2" xfId="0" applyNumberFormat="1" applyFont="1" applyBorder="1" applyAlignment="1" applyProtection="1">
      <alignment horizontal="right" vertical="center" wrapText="1"/>
      <protection locked="0" hidden="1"/>
    </xf>
    <xf numFmtId="44" fontId="8" fillId="0" borderId="2" xfId="0" applyNumberFormat="1" applyFont="1" applyBorder="1" applyAlignment="1" applyProtection="1">
      <alignment horizontal="right" vertical="center" wrapText="1"/>
      <protection locked="0" hidden="1"/>
    </xf>
    <xf numFmtId="0" fontId="5" fillId="0" borderId="4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right" vertical="center" wrapText="1"/>
      <protection locked="0" hidden="1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4" fontId="8" fillId="0" borderId="1" xfId="0" applyNumberFormat="1" applyFont="1" applyBorder="1" applyAlignment="1" applyProtection="1">
      <alignment horizontal="right" vertical="center" wrapText="1"/>
      <protection locked="0" hidden="1"/>
    </xf>
    <xf numFmtId="0" fontId="5" fillId="0" borderId="0" xfId="0" applyFont="1" applyFill="1" applyProtection="1"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right" vertical="center" wrapText="1"/>
      <protection locked="0" hidden="1"/>
    </xf>
    <xf numFmtId="44" fontId="5" fillId="0" borderId="3" xfId="0" applyNumberFormat="1" applyFont="1" applyBorder="1" applyAlignment="1" applyProtection="1">
      <alignment horizontal="right" vertical="center" wrapText="1"/>
      <protection locked="0" hidden="1"/>
    </xf>
    <xf numFmtId="0" fontId="5" fillId="0" borderId="2" xfId="0" applyFont="1" applyBorder="1" applyAlignment="1" applyProtection="1">
      <alignment horizontal="left" vertical="center" wrapText="1"/>
      <protection locked="0" hidden="1"/>
    </xf>
    <xf numFmtId="44" fontId="5" fillId="0" borderId="2" xfId="0" applyNumberFormat="1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justify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15" fillId="0" borderId="1" xfId="0" applyFont="1" applyBorder="1" applyAlignment="1" applyProtection="1">
      <alignment horizontal="left" vertical="center" wrapText="1"/>
      <protection locked="0" hidden="1"/>
    </xf>
    <xf numFmtId="0" fontId="5" fillId="0" borderId="9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center"/>
      <protection locked="0" hidden="1"/>
    </xf>
    <xf numFmtId="0" fontId="24" fillId="8" borderId="11" xfId="2" applyNumberFormat="1" applyFont="1" applyFill="1" applyBorder="1" applyAlignment="1" applyProtection="1">
      <alignment vertic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Alignment="1" applyProtection="1">
      <alignment wrapText="1"/>
      <protection locked="0" hidden="1"/>
    </xf>
    <xf numFmtId="49" fontId="6" fillId="8" borderId="1" xfId="2" applyNumberFormat="1" applyFont="1" applyFill="1" applyBorder="1" applyAlignment="1" applyProtection="1">
      <alignment vertical="center"/>
      <protection locked="0" hidden="1"/>
    </xf>
    <xf numFmtId="0" fontId="3" fillId="0" borderId="0" xfId="0" applyFont="1" applyFill="1" applyAlignment="1" applyProtection="1">
      <alignment vertical="center"/>
      <protection locked="0" hidden="1"/>
    </xf>
    <xf numFmtId="49" fontId="6" fillId="8" borderId="28" xfId="2" applyNumberFormat="1" applyFont="1" applyFill="1" applyBorder="1" applyAlignment="1" applyProtection="1">
      <alignment vertical="center"/>
      <protection locked="0" hidden="1"/>
    </xf>
    <xf numFmtId="49" fontId="7" fillId="8" borderId="23" xfId="2" applyNumberFormat="1" applyFont="1" applyFill="1" applyBorder="1" applyAlignment="1" applyProtection="1">
      <alignment vertical="center"/>
      <protection locked="0" hidden="1"/>
    </xf>
    <xf numFmtId="49" fontId="7" fillId="6" borderId="38" xfId="2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9" xfId="2" applyFont="1" applyFill="1" applyBorder="1" applyAlignment="1" applyProtection="1">
      <alignment horizontal="center" vertical="center" wrapText="1"/>
      <protection locked="0" hidden="1"/>
    </xf>
    <xf numFmtId="0" fontId="35" fillId="0" borderId="0" xfId="0" applyFont="1" applyAlignment="1" applyProtection="1">
      <alignment vertical="center"/>
      <protection locked="0" hidden="1"/>
    </xf>
    <xf numFmtId="44" fontId="7" fillId="9" borderId="58" xfId="1" applyFont="1" applyFill="1" applyBorder="1" applyAlignment="1" applyProtection="1">
      <alignment horizontal="right" vertical="center"/>
      <protection locked="0" hidden="1"/>
    </xf>
    <xf numFmtId="44" fontId="40" fillId="0" borderId="0" xfId="2" applyNumberFormat="1" applyFont="1" applyFill="1" applyBorder="1" applyAlignment="1" applyProtection="1">
      <alignment horizontal="left" vertical="center" wrapText="1"/>
      <protection locked="0" hidden="1"/>
    </xf>
    <xf numFmtId="0" fontId="41" fillId="0" borderId="0" xfId="0" applyFont="1" applyFill="1" applyProtection="1">
      <protection locked="0" hidden="1"/>
    </xf>
    <xf numFmtId="0" fontId="38" fillId="0" borderId="0" xfId="0" applyFont="1" applyFill="1" applyProtection="1">
      <protection locked="0" hidden="1"/>
    </xf>
    <xf numFmtId="0" fontId="38" fillId="0" borderId="0" xfId="0" applyFont="1" applyProtection="1"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0" fillId="0" borderId="0" xfId="0" applyFont="1" applyProtection="1">
      <protection locked="0" hidden="1"/>
    </xf>
    <xf numFmtId="0" fontId="0" fillId="0" borderId="1" xfId="0" applyBorder="1" applyAlignment="1" applyProtection="1">
      <protection locked="0" hidden="1"/>
    </xf>
    <xf numFmtId="0" fontId="0" fillId="0" borderId="0" xfId="0" applyBorder="1" applyAlignment="1" applyProtection="1">
      <protection locked="0" hidden="1"/>
    </xf>
    <xf numFmtId="0" fontId="17" fillId="0" borderId="0" xfId="0" applyFont="1" applyAlignment="1" applyProtection="1">
      <protection locked="0" hidden="1"/>
    </xf>
    <xf numFmtId="0" fontId="0" fillId="0" borderId="38" xfId="0" applyBorder="1" applyAlignment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Alignment="1" applyProtection="1">
      <alignment wrapText="1"/>
      <protection locked="0" hidden="1"/>
    </xf>
    <xf numFmtId="0" fontId="3" fillId="14" borderId="0" xfId="0" applyFont="1" applyFill="1" applyAlignment="1" applyProtection="1">
      <alignment vertical="center"/>
      <protection locked="0" hidden="1"/>
    </xf>
    <xf numFmtId="44" fontId="5" fillId="0" borderId="29" xfId="2" applyNumberFormat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4" fontId="8" fillId="12" borderId="2" xfId="1" applyFont="1" applyFill="1" applyBorder="1" applyAlignment="1" applyProtection="1">
      <alignment horizontal="right" vertical="center"/>
      <protection locked="0" hidden="1"/>
    </xf>
    <xf numFmtId="0" fontId="6" fillId="6" borderId="1" xfId="0" applyFont="1" applyFill="1" applyBorder="1" applyAlignment="1" applyProtection="1">
      <alignment horizontal="center" vertical="center"/>
      <protection locked="0" hidden="1"/>
    </xf>
    <xf numFmtId="0" fontId="6" fillId="6" borderId="1" xfId="0" applyFont="1" applyFill="1" applyBorder="1" applyAlignment="1" applyProtection="1">
      <alignment horizontal="center" vertical="center" wrapText="1"/>
      <protection locked="0"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2" applyAlignment="1" applyProtection="1">
      <alignment horizontal="left"/>
      <protection locked="0" hidden="1"/>
    </xf>
    <xf numFmtId="9" fontId="15" fillId="0" borderId="29" xfId="4" applyFont="1" applyBorder="1" applyAlignment="1" applyProtection="1">
      <alignment horizontal="center" vertical="center" wrapText="1"/>
      <protection locked="0" hidden="1"/>
    </xf>
    <xf numFmtId="44" fontId="36" fillId="0" borderId="29" xfId="2" applyNumberFormat="1" applyFont="1" applyBorder="1" applyAlignment="1" applyProtection="1">
      <alignment horizontal="left" vertical="center"/>
      <protection locked="0" hidden="1"/>
    </xf>
    <xf numFmtId="0" fontId="20" fillId="7" borderId="38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29" fillId="10" borderId="0" xfId="0" applyFont="1" applyFill="1" applyAlignment="1" applyProtection="1">
      <alignment horizontal="center" vertical="center"/>
      <protection locked="0" hidden="1"/>
    </xf>
    <xf numFmtId="0" fontId="11" fillId="10" borderId="0" xfId="0" applyFont="1" applyFill="1" applyProtection="1">
      <protection locked="0" hidden="1"/>
    </xf>
    <xf numFmtId="0" fontId="26" fillId="10" borderId="0" xfId="0" applyFont="1" applyFill="1" applyProtection="1">
      <protection locked="0" hidden="1"/>
    </xf>
    <xf numFmtId="0" fontId="26" fillId="10" borderId="0" xfId="0" applyFont="1" applyFill="1" applyAlignment="1" applyProtection="1">
      <alignment horizontal="right"/>
      <protection locked="0" hidden="1"/>
    </xf>
    <xf numFmtId="0" fontId="29" fillId="12" borderId="41" xfId="0" applyFont="1" applyFill="1" applyBorder="1" applyAlignment="1" applyProtection="1">
      <alignment horizontal="center" vertical="center" wrapText="1"/>
      <protection locked="0" hidden="1"/>
    </xf>
    <xf numFmtId="0" fontId="29" fillId="12" borderId="47" xfId="0" applyFont="1" applyFill="1" applyBorder="1" applyAlignment="1" applyProtection="1">
      <alignment horizontal="center" vertical="center" wrapText="1"/>
      <protection locked="0" hidden="1"/>
    </xf>
    <xf numFmtId="0" fontId="29" fillId="12" borderId="32" xfId="0" applyFont="1" applyFill="1" applyBorder="1" applyAlignment="1" applyProtection="1">
      <alignment horizontal="center" vertical="center" wrapText="1"/>
      <protection locked="0" hidden="1"/>
    </xf>
    <xf numFmtId="0" fontId="29" fillId="12" borderId="42" xfId="0" applyFont="1" applyFill="1" applyBorder="1" applyAlignment="1" applyProtection="1">
      <alignment horizontal="center" vertical="center"/>
      <protection locked="0" hidden="1"/>
    </xf>
    <xf numFmtId="0" fontId="29" fillId="12" borderId="40" xfId="0" applyFont="1" applyFill="1" applyBorder="1" applyAlignment="1" applyProtection="1">
      <alignment horizontal="left" vertical="center"/>
      <protection locked="0" hidden="1"/>
    </xf>
    <xf numFmtId="0" fontId="29" fillId="12" borderId="6" xfId="0" applyFont="1" applyFill="1" applyBorder="1" applyAlignment="1" applyProtection="1">
      <alignment vertical="center" wrapText="1"/>
      <protection locked="0" hidden="1"/>
    </xf>
    <xf numFmtId="0" fontId="28" fillId="10" borderId="0" xfId="0" applyFont="1" applyFill="1" applyAlignment="1" applyProtection="1">
      <alignment vertical="center"/>
      <protection locked="0" hidden="1"/>
    </xf>
    <xf numFmtId="0" fontId="29" fillId="12" borderId="16" xfId="0" applyFont="1" applyFill="1" applyBorder="1" applyAlignment="1" applyProtection="1">
      <alignment horizontal="center" vertical="center"/>
      <protection locked="0" hidden="1"/>
    </xf>
    <xf numFmtId="0" fontId="33" fillId="10" borderId="1" xfId="0" applyFont="1" applyFill="1" applyBorder="1" applyAlignment="1" applyProtection="1">
      <alignment horizontal="right" vertical="center"/>
      <protection locked="0" hidden="1"/>
    </xf>
    <xf numFmtId="0" fontId="34" fillId="15" borderId="5" xfId="0" applyFont="1" applyFill="1" applyBorder="1" applyAlignment="1" applyProtection="1">
      <alignment horizontal="left" vertical="center"/>
      <protection locked="0" hidden="1"/>
    </xf>
    <xf numFmtId="0" fontId="34" fillId="15" borderId="1" xfId="0" applyFont="1" applyFill="1" applyBorder="1" applyAlignment="1" applyProtection="1">
      <alignment horizontal="center" vertical="center" wrapText="1"/>
      <protection locked="0" hidden="1"/>
    </xf>
    <xf numFmtId="0" fontId="32" fillId="0" borderId="1" xfId="0" applyFont="1" applyBorder="1" applyAlignment="1" applyProtection="1">
      <alignment vertical="center" wrapText="1"/>
      <protection locked="0" hidden="1"/>
    </xf>
    <xf numFmtId="0" fontId="32" fillId="0" borderId="1" xfId="0" applyFont="1" applyBorder="1" applyAlignment="1" applyProtection="1">
      <alignment horizontal="center" vertical="center" wrapText="1"/>
      <protection locked="0" hidden="1"/>
    </xf>
    <xf numFmtId="0" fontId="31" fillId="10" borderId="0" xfId="0" applyFont="1" applyFill="1" applyProtection="1">
      <protection locked="0" hidden="1"/>
    </xf>
    <xf numFmtId="0" fontId="29" fillId="15" borderId="44" xfId="0" applyFont="1" applyFill="1" applyBorder="1" applyAlignment="1" applyProtection="1">
      <alignment horizontal="left" vertical="center"/>
      <protection locked="0" hidden="1"/>
    </xf>
    <xf numFmtId="0" fontId="29" fillId="15" borderId="45" xfId="0" applyFont="1" applyFill="1" applyBorder="1" applyAlignment="1" applyProtection="1">
      <alignment horizontal="left" vertical="center"/>
      <protection locked="0" hidden="1"/>
    </xf>
    <xf numFmtId="0" fontId="29" fillId="15" borderId="46" xfId="0" applyFont="1" applyFill="1" applyBorder="1" applyAlignment="1" applyProtection="1">
      <alignment vertical="center" wrapText="1"/>
      <protection locked="0" hidden="1"/>
    </xf>
    <xf numFmtId="0" fontId="29" fillId="15" borderId="42" xfId="0" applyFont="1" applyFill="1" applyBorder="1" applyAlignment="1" applyProtection="1">
      <alignment horizontal="center" vertical="center"/>
      <protection locked="0" hidden="1"/>
    </xf>
    <xf numFmtId="0" fontId="29" fillId="15" borderId="49" xfId="0" applyFont="1" applyFill="1" applyBorder="1" applyAlignment="1" applyProtection="1">
      <alignment vertical="center" wrapText="1"/>
      <protection locked="0" hidden="1"/>
    </xf>
    <xf numFmtId="0" fontId="29" fillId="15" borderId="57" xfId="0" applyFont="1" applyFill="1" applyBorder="1" applyAlignment="1" applyProtection="1">
      <alignment horizontal="center" vertical="center"/>
      <protection locked="0" hidden="1"/>
    </xf>
    <xf numFmtId="0" fontId="29" fillId="15" borderId="53" xfId="0" applyFont="1" applyFill="1" applyBorder="1" applyAlignment="1" applyProtection="1">
      <alignment vertical="center" wrapText="1"/>
      <protection locked="0" hidden="1"/>
    </xf>
    <xf numFmtId="0" fontId="29" fillId="15" borderId="52" xfId="0" applyFont="1" applyFill="1" applyBorder="1" applyAlignment="1" applyProtection="1">
      <alignment horizontal="center" vertical="center"/>
      <protection locked="0" hidden="1"/>
    </xf>
    <xf numFmtId="0" fontId="21" fillId="0" borderId="9" xfId="0" applyFont="1" applyBorder="1" applyAlignment="1" applyProtection="1">
      <alignment vertical="top" wrapText="1"/>
      <protection locked="0" hidden="1"/>
    </xf>
    <xf numFmtId="0" fontId="27" fillId="10" borderId="0" xfId="0" applyFont="1" applyFill="1" applyProtection="1">
      <protection locked="0" hidden="1"/>
    </xf>
    <xf numFmtId="0" fontId="28" fillId="10" borderId="29" xfId="0" applyFont="1" applyFill="1" applyBorder="1" applyAlignment="1" applyProtection="1">
      <alignment vertical="center"/>
      <protection locked="0" hidden="1"/>
    </xf>
    <xf numFmtId="0" fontId="29" fillId="15" borderId="56" xfId="0" applyFont="1" applyFill="1" applyBorder="1" applyAlignment="1" applyProtection="1">
      <alignment vertical="center" wrapText="1"/>
      <protection locked="0" hidden="1"/>
    </xf>
    <xf numFmtId="9" fontId="28" fillId="10" borderId="0" xfId="4" applyFont="1" applyFill="1" applyProtection="1">
      <protection locked="0" hidden="1"/>
    </xf>
    <xf numFmtId="0" fontId="15" fillId="10" borderId="0" xfId="0" applyFont="1" applyFill="1" applyProtection="1">
      <protection locked="0" hidden="1"/>
    </xf>
    <xf numFmtId="49" fontId="7" fillId="6" borderId="0" xfId="2" applyNumberFormat="1" applyFont="1" applyFill="1" applyBorder="1" applyAlignment="1" applyProtection="1">
      <alignment horizontal="center" vertical="center" wrapText="1"/>
      <protection locked="0" hidden="1"/>
    </xf>
    <xf numFmtId="44" fontId="8" fillId="12" borderId="30" xfId="1" applyFont="1" applyFill="1" applyBorder="1" applyAlignment="1" applyProtection="1">
      <alignment horizontal="right" vertical="center"/>
      <protection locked="0" hidden="1"/>
    </xf>
    <xf numFmtId="44" fontId="7" fillId="9" borderId="1" xfId="1" applyFont="1" applyFill="1" applyBorder="1" applyAlignment="1" applyProtection="1">
      <alignment horizontal="right" vertical="center"/>
      <protection locked="0" hidden="1"/>
    </xf>
    <xf numFmtId="44" fontId="18" fillId="11" borderId="60" xfId="1" applyFont="1" applyFill="1" applyBorder="1" applyAlignment="1" applyProtection="1">
      <alignment horizontal="center" vertical="center" wrapText="1"/>
      <protection locked="0" hidden="1"/>
    </xf>
    <xf numFmtId="44" fontId="5" fillId="10" borderId="4" xfId="1" applyFont="1" applyFill="1" applyBorder="1" applyAlignment="1" applyProtection="1">
      <alignment horizontal="right" vertical="center"/>
      <protection locked="0" hidden="1"/>
    </xf>
    <xf numFmtId="49" fontId="7" fillId="6" borderId="33" xfId="2" applyNumberFormat="1" applyFont="1" applyFill="1" applyBorder="1" applyAlignment="1" applyProtection="1">
      <alignment horizontal="center" vertical="center" wrapText="1"/>
      <protection locked="0" hidden="1"/>
    </xf>
    <xf numFmtId="44" fontId="5" fillId="0" borderId="14" xfId="2" applyNumberFormat="1" applyFont="1" applyBorder="1" applyAlignment="1" applyProtection="1">
      <alignment horizontal="left" vertical="center" wrapText="1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0" fontId="15" fillId="5" borderId="13" xfId="0" applyFont="1" applyFill="1" applyBorder="1" applyAlignment="1" applyProtection="1">
      <alignment horizontal="left" vertical="center" wrapText="1"/>
      <protection locked="0" hidden="1"/>
    </xf>
    <xf numFmtId="0" fontId="24" fillId="8" borderId="11" xfId="2" applyFont="1" applyFill="1" applyBorder="1" applyAlignment="1" applyProtection="1">
      <alignment vertical="center"/>
      <protection locked="0" hidden="1"/>
    </xf>
    <xf numFmtId="44" fontId="40" fillId="0" borderId="29" xfId="2" applyNumberFormat="1" applyFont="1" applyBorder="1" applyAlignment="1" applyProtection="1">
      <alignment horizontal="left" vertical="center" wrapText="1"/>
      <protection locked="0" hidden="1"/>
    </xf>
    <xf numFmtId="44" fontId="36" fillId="0" borderId="29" xfId="2" applyNumberFormat="1" applyFont="1" applyBorder="1" applyAlignment="1" applyProtection="1">
      <alignment horizontal="left" vertical="center" wrapText="1"/>
      <protection locked="0" hidden="1"/>
    </xf>
    <xf numFmtId="0" fontId="3" fillId="14" borderId="0" xfId="0" applyFont="1" applyFill="1" applyProtection="1">
      <protection locked="0" hidden="1"/>
    </xf>
    <xf numFmtId="0" fontId="0" fillId="14" borderId="0" xfId="0" applyFill="1" applyProtection="1">
      <protection locked="0" hidden="1"/>
    </xf>
    <xf numFmtId="44" fontId="36" fillId="0" borderId="0" xfId="2" applyNumberFormat="1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49" fontId="5" fillId="0" borderId="0" xfId="2" applyNumberFormat="1" applyAlignment="1" applyProtection="1">
      <alignment vertical="center"/>
      <protection locked="0" hidden="1"/>
    </xf>
    <xf numFmtId="44" fontId="21" fillId="0" borderId="0" xfId="2" applyNumberFormat="1" applyFont="1" applyAlignment="1" applyProtection="1">
      <alignment horizontal="left" vertical="center" wrapText="1"/>
      <protection locked="0" hidden="1"/>
    </xf>
    <xf numFmtId="0" fontId="5" fillId="0" borderId="29" xfId="2" applyBorder="1" applyAlignment="1" applyProtection="1">
      <alignment vertical="center" wrapText="1"/>
      <protection locked="0" hidden="1"/>
    </xf>
    <xf numFmtId="0" fontId="15" fillId="12" borderId="1" xfId="0" applyFont="1" applyFill="1" applyBorder="1" applyAlignment="1" applyProtection="1">
      <alignment horizontal="center" vertical="center"/>
      <protection locked="0" hidden="1"/>
    </xf>
    <xf numFmtId="0" fontId="28" fillId="10" borderId="0" xfId="0" applyFont="1" applyFill="1" applyProtection="1">
      <protection locked="0" hidden="1"/>
    </xf>
    <xf numFmtId="0" fontId="27" fillId="14" borderId="0" xfId="0" applyFont="1" applyFill="1" applyAlignment="1" applyProtection="1">
      <alignment horizontal="right"/>
      <protection locked="0" hidden="1"/>
    </xf>
    <xf numFmtId="165" fontId="15" fillId="12" borderId="1" xfId="0" applyNumberFormat="1" applyFont="1" applyFill="1" applyBorder="1" applyAlignment="1" applyProtection="1">
      <alignment horizontal="center"/>
      <protection locked="0" hidden="1"/>
    </xf>
    <xf numFmtId="9" fontId="27" fillId="14" borderId="0" xfId="4" applyFont="1" applyFill="1" applyProtection="1">
      <protection locked="0" hidden="1"/>
    </xf>
    <xf numFmtId="0" fontId="26" fillId="14" borderId="0" xfId="0" applyFont="1" applyFill="1" applyProtection="1">
      <protection locked="0" hidden="1"/>
    </xf>
    <xf numFmtId="0" fontId="26" fillId="14" borderId="0" xfId="0" applyFont="1" applyFill="1" applyAlignment="1" applyProtection="1">
      <alignment horizontal="right"/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26" fillId="0" borderId="0" xfId="0" applyFont="1" applyProtection="1">
      <protection locked="0" hidden="1"/>
    </xf>
    <xf numFmtId="0" fontId="26" fillId="0" borderId="0" xfId="0" applyFont="1" applyAlignment="1" applyProtection="1">
      <alignment horizontal="right"/>
      <protection locked="0" hidden="1"/>
    </xf>
    <xf numFmtId="0" fontId="21" fillId="0" borderId="0" xfId="0" applyFont="1" applyAlignment="1" applyProtection="1">
      <alignment horizontal="left" vertical="top" wrapText="1" indent="5"/>
      <protection locked="0" hidden="1"/>
    </xf>
    <xf numFmtId="0" fontId="21" fillId="0" borderId="0" xfId="0" applyFont="1" applyAlignment="1" applyProtection="1">
      <alignment horizontal="center" vertical="top" wrapText="1"/>
      <protection locked="0"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48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51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Alignment="1" applyProtection="1">
      <alignment vertical="center"/>
      <protection locked="0" hidden="1"/>
    </xf>
    <xf numFmtId="7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7" fillId="12" borderId="47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Protection="1">
      <protection locked="0" hidden="1"/>
    </xf>
    <xf numFmtId="0" fontId="26" fillId="12" borderId="0" xfId="0" applyFont="1" applyFill="1" applyProtection="1">
      <protection locked="0" hidden="1"/>
    </xf>
    <xf numFmtId="14" fontId="11" fillId="0" borderId="14" xfId="0" applyNumberFormat="1" applyFont="1" applyBorder="1" applyAlignment="1" applyProtection="1">
      <alignment horizontal="left" vertical="center"/>
      <protection locked="0" hidden="1"/>
    </xf>
    <xf numFmtId="44" fontId="7" fillId="9" borderId="0" xfId="1" applyNumberFormat="1" applyFont="1" applyFill="1" applyBorder="1" applyAlignment="1" applyProtection="1">
      <alignment horizontal="right" vertical="center"/>
      <protection locked="0" hidden="1"/>
    </xf>
    <xf numFmtId="0" fontId="7" fillId="6" borderId="36" xfId="0" applyFont="1" applyFill="1" applyBorder="1" applyAlignment="1" applyProtection="1">
      <alignment horizontal="center" vertical="center"/>
      <protection locked="0" hidden="1"/>
    </xf>
    <xf numFmtId="0" fontId="7" fillId="6" borderId="10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left" vertical="center" wrapText="1"/>
      <protection locked="0" hidden="1"/>
    </xf>
    <xf numFmtId="0" fontId="13" fillId="0" borderId="2" xfId="0" applyFont="1" applyBorder="1" applyAlignment="1" applyProtection="1">
      <alignment horizontal="center" vertical="center"/>
      <protection locked="0" hidden="1"/>
    </xf>
    <xf numFmtId="0" fontId="13" fillId="0" borderId="23" xfId="0" applyFont="1" applyBorder="1" applyAlignment="1" applyProtection="1">
      <alignment horizontal="center" vertical="center"/>
      <protection locked="0" hidden="1"/>
    </xf>
    <xf numFmtId="0" fontId="13" fillId="0" borderId="3" xfId="0" applyFont="1" applyBorder="1" applyAlignment="1" applyProtection="1">
      <alignment horizontal="center" vertical="center"/>
      <protection locked="0" hidden="1"/>
    </xf>
    <xf numFmtId="0" fontId="11" fillId="0" borderId="11" xfId="0" applyFont="1" applyBorder="1" applyAlignment="1" applyProtection="1">
      <alignment horizontal="center"/>
      <protection locked="0" hidden="1"/>
    </xf>
    <xf numFmtId="0" fontId="11" fillId="0" borderId="13" xfId="0" applyFont="1" applyBorder="1" applyAlignment="1" applyProtection="1">
      <alignment horizontal="center"/>
      <protection locked="0" hidden="1"/>
    </xf>
    <xf numFmtId="0" fontId="11" fillId="0" borderId="15" xfId="0" applyFont="1" applyBorder="1" applyAlignment="1" applyProtection="1">
      <alignment horizontal="center"/>
      <protection locked="0"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locked="0" hidden="1"/>
    </xf>
    <xf numFmtId="0" fontId="7" fillId="4" borderId="17" xfId="0" applyFont="1" applyFill="1" applyBorder="1" applyAlignment="1" applyProtection="1">
      <alignment horizontal="center" vertical="center"/>
      <protection locked="0" hidden="1"/>
    </xf>
    <xf numFmtId="0" fontId="7" fillId="4" borderId="13" xfId="0" applyFont="1" applyFill="1" applyBorder="1" applyAlignment="1" applyProtection="1">
      <alignment horizontal="center" vertical="center"/>
      <protection locked="0" hidden="1"/>
    </xf>
    <xf numFmtId="0" fontId="7" fillId="4" borderId="14" xfId="0" applyFont="1" applyFill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left" vertical="center"/>
      <protection locked="0" hidden="1"/>
    </xf>
    <xf numFmtId="0" fontId="7" fillId="4" borderId="17" xfId="0" applyFont="1" applyFill="1" applyBorder="1" applyAlignment="1" applyProtection="1">
      <alignment horizontal="left" vertical="center"/>
      <protection locked="0" hidden="1"/>
    </xf>
    <xf numFmtId="0" fontId="19" fillId="0" borderId="22" xfId="0" applyFont="1" applyBorder="1" applyAlignment="1" applyProtection="1">
      <alignment horizontal="left" vertical="center" wrapText="1"/>
      <protection locked="0" hidden="1"/>
    </xf>
    <xf numFmtId="0" fontId="2" fillId="0" borderId="29" xfId="0" applyFont="1" applyBorder="1" applyAlignment="1" applyProtection="1">
      <alignment horizontal="center" wrapText="1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5" fillId="0" borderId="26" xfId="2" applyBorder="1" applyAlignment="1" applyProtection="1">
      <alignment horizontal="center" vertical="center" wrapText="1"/>
      <protection locked="0" hidden="1"/>
    </xf>
    <xf numFmtId="0" fontId="5" fillId="0" borderId="27" xfId="2" applyBorder="1" applyAlignment="1" applyProtection="1">
      <alignment horizontal="center" vertical="center" wrapText="1"/>
      <protection locked="0" hidden="1"/>
    </xf>
    <xf numFmtId="0" fontId="5" fillId="0" borderId="32" xfId="2" applyBorder="1" applyAlignment="1" applyProtection="1">
      <alignment horizontal="center" vertical="center" wrapText="1"/>
      <protection locked="0" hidden="1"/>
    </xf>
    <xf numFmtId="49" fontId="6" fillId="8" borderId="1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5" xfId="2" applyNumberFormat="1" applyFont="1" applyFill="1" applyBorder="1" applyAlignment="1" applyProtection="1">
      <alignment horizontal="right" vertical="center"/>
      <protection locked="0" hidden="1"/>
    </xf>
    <xf numFmtId="0" fontId="5" fillId="0" borderId="1" xfId="2" applyBorder="1" applyAlignment="1" applyProtection="1">
      <alignment horizontal="left" vertical="center"/>
      <protection locked="0" hidden="1"/>
    </xf>
    <xf numFmtId="0" fontId="5" fillId="0" borderId="14" xfId="2" applyBorder="1" applyAlignment="1" applyProtection="1">
      <alignment horizontal="left" vertical="center"/>
      <protection locked="0" hidden="1"/>
    </xf>
    <xf numFmtId="49" fontId="6" fillId="8" borderId="13" xfId="2" applyNumberFormat="1" applyFont="1" applyFill="1" applyBorder="1" applyAlignment="1" applyProtection="1">
      <alignment horizontal="right" vertical="center"/>
      <protection locked="0" hidden="1"/>
    </xf>
    <xf numFmtId="49" fontId="6" fillId="8" borderId="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0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8" xfId="2" applyNumberFormat="1" applyFont="1" applyFill="1" applyBorder="1" applyAlignment="1" applyProtection="1">
      <alignment horizontal="right" vertical="center"/>
      <protection locked="0" hidden="1"/>
    </xf>
    <xf numFmtId="49" fontId="7" fillId="8" borderId="23" xfId="2" applyNumberFormat="1" applyFont="1" applyFill="1" applyBorder="1" applyAlignment="1" applyProtection="1">
      <alignment horizontal="center" vertical="center"/>
      <protection locked="0" hidden="1"/>
    </xf>
    <xf numFmtId="0" fontId="5" fillId="0" borderId="25" xfId="2" applyBorder="1" applyAlignment="1" applyProtection="1">
      <alignment horizontal="left" vertical="center"/>
      <protection locked="0" hidden="1"/>
    </xf>
    <xf numFmtId="0" fontId="5" fillId="0" borderId="12" xfId="2" applyBorder="1" applyAlignment="1" applyProtection="1">
      <alignment horizontal="left" vertical="center"/>
      <protection locked="0" hidden="1"/>
    </xf>
    <xf numFmtId="49" fontId="8" fillId="12" borderId="13" xfId="2" applyNumberFormat="1" applyFont="1" applyFill="1" applyBorder="1" applyAlignment="1" applyProtection="1">
      <alignment horizontal="left" vertical="center"/>
      <protection locked="0" hidden="1"/>
    </xf>
    <xf numFmtId="49" fontId="8" fillId="12" borderId="1" xfId="2" applyNumberFormat="1" applyFont="1" applyFill="1" applyBorder="1" applyAlignment="1" applyProtection="1">
      <alignment horizontal="left" vertical="center"/>
      <protection locked="0" hidden="1"/>
    </xf>
    <xf numFmtId="0" fontId="19" fillId="0" borderId="0" xfId="0" applyFont="1" applyAlignment="1" applyProtection="1">
      <alignment horizontal="center" vertical="center" wrapText="1"/>
      <protection locked="0" hidden="1"/>
    </xf>
    <xf numFmtId="49" fontId="5" fillId="0" borderId="0" xfId="2" applyNumberForma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44" fontId="18" fillId="11" borderId="50" xfId="1" applyFont="1" applyFill="1" applyBorder="1" applyAlignment="1" applyProtection="1">
      <alignment horizontal="center" vertical="center" wrapText="1"/>
      <protection locked="0" hidden="1"/>
    </xf>
    <xf numFmtId="44" fontId="18" fillId="11" borderId="60" xfId="1" applyFont="1" applyFill="1" applyBorder="1" applyAlignment="1" applyProtection="1">
      <alignment horizontal="center" vertical="center" wrapText="1"/>
      <protection locked="0" hidden="1"/>
    </xf>
    <xf numFmtId="44" fontId="18" fillId="11" borderId="61" xfId="1" applyFont="1" applyFill="1" applyBorder="1" applyAlignment="1" applyProtection="1">
      <alignment horizontal="center" vertical="center" wrapText="1"/>
      <protection locked="0" hidden="1"/>
    </xf>
    <xf numFmtId="0" fontId="42" fillId="0" borderId="0" xfId="0" applyFont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49" fontId="7" fillId="9" borderId="16" xfId="2" applyNumberFormat="1" applyFont="1" applyFill="1" applyBorder="1" applyAlignment="1" applyProtection="1">
      <alignment horizontal="center" vertical="center"/>
      <protection locked="0" hidden="1"/>
    </xf>
    <xf numFmtId="49" fontId="7" fillId="9" borderId="5" xfId="2" applyNumberFormat="1" applyFont="1" applyFill="1" applyBorder="1" applyAlignment="1" applyProtection="1">
      <alignment horizontal="center" vertical="center"/>
      <protection locked="0" hidden="1"/>
    </xf>
    <xf numFmtId="49" fontId="5" fillId="10" borderId="30" xfId="2" applyNumberFormat="1" applyFill="1" applyBorder="1" applyAlignment="1" applyProtection="1">
      <alignment horizontal="left" vertical="center" wrapText="1"/>
      <protection locked="0" hidden="1"/>
    </xf>
    <xf numFmtId="49" fontId="5" fillId="10" borderId="5" xfId="2" applyNumberFormat="1" applyFill="1" applyBorder="1" applyAlignment="1" applyProtection="1">
      <alignment horizontal="left" vertical="center" wrapText="1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/>
    </xf>
    <xf numFmtId="49" fontId="5" fillId="10" borderId="5" xfId="1" applyNumberFormat="1" applyFont="1" applyFill="1" applyBorder="1" applyAlignment="1" applyProtection="1">
      <alignment horizontal="center" vertical="center"/>
      <protection locked="0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Fill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left"/>
      <protection locked="0" hidden="1"/>
    </xf>
    <xf numFmtId="0" fontId="5" fillId="0" borderId="5" xfId="0" applyFont="1" applyBorder="1" applyAlignment="1" applyProtection="1">
      <alignment horizontal="left"/>
      <protection locked="0" hidden="1"/>
    </xf>
    <xf numFmtId="0" fontId="9" fillId="3" borderId="0" xfId="0" applyFont="1" applyFill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2" borderId="4" xfId="0" applyFont="1" applyFill="1" applyBorder="1" applyAlignment="1" applyProtection="1">
      <alignment horizontal="left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7" fillId="3" borderId="4" xfId="0" applyFont="1" applyFill="1" applyBorder="1" applyAlignment="1" applyProtection="1">
      <alignment horizontal="right" vertical="center" wrapText="1"/>
      <protection locked="0" hidden="1"/>
    </xf>
    <xf numFmtId="0" fontId="7" fillId="3" borderId="5" xfId="0" applyFont="1" applyFill="1" applyBorder="1" applyAlignment="1" applyProtection="1">
      <alignment horizontal="right" vertical="center" wrapText="1"/>
      <protection locked="0" hidden="1"/>
    </xf>
    <xf numFmtId="0" fontId="5" fillId="0" borderId="7" xfId="0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2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 applyProtection="1">
      <alignment horizontal="left" vertical="center" wrapText="1"/>
      <protection locked="0" hidden="1"/>
    </xf>
    <xf numFmtId="0" fontId="5" fillId="0" borderId="5" xfId="0" applyFont="1" applyBorder="1" applyAlignment="1" applyProtection="1">
      <alignment horizontal="left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8" fillId="0" borderId="3" xfId="0" applyFont="1" applyBorder="1" applyAlignment="1" applyProtection="1">
      <alignment horizontal="center" wrapText="1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1" fillId="0" borderId="17" xfId="0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3" fillId="14" borderId="0" xfId="0" applyFont="1" applyFill="1" applyAlignment="1" applyProtection="1">
      <alignment horizontal="left" vertical="center" wrapText="1"/>
      <protection locked="0" hidden="1"/>
    </xf>
    <xf numFmtId="49" fontId="0" fillId="0" borderId="1" xfId="0" applyNumberFormat="1" applyFill="1" applyBorder="1" applyAlignment="1" applyProtection="1">
      <alignment horizontal="left" vertical="top" wrapText="1"/>
      <protection locked="0"/>
    </xf>
    <xf numFmtId="0" fontId="5" fillId="0" borderId="29" xfId="2" applyFill="1" applyBorder="1" applyAlignment="1" applyProtection="1">
      <alignment horizontal="center" vertical="center" wrapText="1"/>
      <protection locked="0" hidden="1"/>
    </xf>
    <xf numFmtId="0" fontId="7" fillId="9" borderId="42" xfId="2" applyNumberFormat="1" applyFont="1" applyFill="1" applyBorder="1" applyAlignment="1" applyProtection="1">
      <alignment horizontal="center" vertical="center"/>
      <protection locked="0" hidden="1"/>
    </xf>
    <xf numFmtId="0" fontId="7" fillId="9" borderId="43" xfId="2" applyNumberFormat="1" applyFont="1" applyFill="1" applyBorder="1" applyAlignment="1" applyProtection="1">
      <alignment horizontal="center" vertical="center"/>
      <protection locked="0" hidden="1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0" fontId="43" fillId="0" borderId="40" xfId="0" applyFont="1" applyBorder="1" applyAlignment="1" applyProtection="1">
      <alignment horizontal="center" vertical="center" wrapText="1"/>
      <protection locked="0" hidden="1"/>
    </xf>
    <xf numFmtId="49" fontId="8" fillId="10" borderId="9" xfId="2" applyNumberFormat="1" applyFont="1" applyFill="1" applyBorder="1" applyAlignment="1" applyProtection="1">
      <alignment horizontal="right" vertical="center"/>
      <protection locked="0" hidden="1"/>
    </xf>
    <xf numFmtId="0" fontId="5" fillId="0" borderId="29" xfId="2" applyBorder="1" applyAlignment="1" applyProtection="1">
      <alignment horizontal="center" vertical="center" wrapText="1"/>
      <protection locked="0" hidden="1"/>
    </xf>
    <xf numFmtId="0" fontId="5" fillId="0" borderId="50" xfId="2" applyBorder="1" applyAlignment="1" applyProtection="1">
      <alignment horizontal="center" vertical="center" wrapText="1"/>
      <protection locked="0" hidden="1"/>
    </xf>
    <xf numFmtId="0" fontId="39" fillId="18" borderId="42" xfId="2" applyFont="1" applyFill="1" applyBorder="1" applyAlignment="1" applyProtection="1">
      <alignment horizontal="center" vertical="center"/>
      <protection locked="0" hidden="1"/>
    </xf>
    <xf numFmtId="0" fontId="39" fillId="18" borderId="43" xfId="2" applyFont="1" applyFill="1" applyBorder="1" applyAlignment="1" applyProtection="1">
      <alignment horizontal="center" vertic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9" fontId="21" fillId="10" borderId="16" xfId="2" applyNumberFormat="1" applyFont="1" applyFill="1" applyBorder="1" applyAlignment="1" applyProtection="1">
      <alignment horizontal="left" vertical="center"/>
      <protection locked="0" hidden="1"/>
    </xf>
    <xf numFmtId="49" fontId="21" fillId="10" borderId="30" xfId="2" applyNumberFormat="1" applyFont="1" applyFill="1" applyBorder="1" applyAlignment="1" applyProtection="1">
      <alignment horizontal="left" vertical="center"/>
      <protection locked="0" hidden="1"/>
    </xf>
    <xf numFmtId="49" fontId="21" fillId="10" borderId="5" xfId="2" applyNumberFormat="1" applyFont="1" applyFill="1" applyBorder="1" applyAlignment="1" applyProtection="1">
      <alignment horizontal="left" vertical="center"/>
      <protection locked="0"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center" vertical="center"/>
      <protection locked="0" hidden="1"/>
    </xf>
    <xf numFmtId="0" fontId="13" fillId="0" borderId="8" xfId="0" applyFont="1" applyBorder="1" applyAlignment="1" applyProtection="1">
      <alignment horizontal="center" vertical="center"/>
      <protection locked="0" hidden="1"/>
    </xf>
    <xf numFmtId="0" fontId="13" fillId="0" borderId="38" xfId="0" applyFont="1" applyBorder="1" applyAlignment="1" applyProtection="1">
      <alignment horizontal="center" vertical="center"/>
      <protection locked="0" hidden="1"/>
    </xf>
    <xf numFmtId="0" fontId="13" fillId="0" borderId="10" xfId="0" applyFont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43" fillId="0" borderId="0" xfId="0" applyFont="1" applyAlignment="1" applyProtection="1">
      <alignment horizontal="center" wrapText="1"/>
      <protection locked="0" hidden="1"/>
    </xf>
    <xf numFmtId="0" fontId="43" fillId="0" borderId="40" xfId="0" applyFont="1" applyBorder="1" applyAlignment="1" applyProtection="1">
      <alignment horizontal="center" wrapText="1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30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5" xfId="2" applyNumberFormat="1" applyFont="1" applyFill="1" applyBorder="1" applyAlignment="1" applyProtection="1">
      <alignment horizontal="right" vertic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23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20" fillId="7" borderId="0" xfId="0" applyFont="1" applyFill="1" applyAlignment="1" applyProtection="1">
      <alignment horizontal="center" vertical="center" wrapText="1"/>
      <protection locked="0" hidden="1"/>
    </xf>
    <xf numFmtId="0" fontId="20" fillId="7" borderId="10" xfId="0" applyFont="1" applyFill="1" applyBorder="1" applyAlignment="1" applyProtection="1">
      <alignment horizontal="center" vertical="center" wrapText="1"/>
      <protection locked="0" hidden="1"/>
    </xf>
    <xf numFmtId="0" fontId="29" fillId="12" borderId="44" xfId="0" applyFont="1" applyFill="1" applyBorder="1" applyAlignment="1" applyProtection="1">
      <alignment horizontal="center" vertical="center" wrapText="1"/>
      <protection locked="0" hidden="1"/>
    </xf>
    <xf numFmtId="0" fontId="29" fillId="12" borderId="45" xfId="0" applyFont="1" applyFill="1" applyBorder="1" applyAlignment="1" applyProtection="1">
      <alignment horizontal="center" vertical="center" wrapText="1"/>
      <protection locked="0" hidden="1"/>
    </xf>
    <xf numFmtId="0" fontId="29" fillId="12" borderId="46" xfId="0" applyFont="1" applyFill="1" applyBorder="1" applyAlignment="1" applyProtection="1">
      <alignment horizontal="center" vertical="center" wrapText="1"/>
      <protection locked="0" hidden="1"/>
    </xf>
    <xf numFmtId="0" fontId="5" fillId="0" borderId="62" xfId="2" applyBorder="1" applyAlignment="1" applyProtection="1">
      <alignment horizontal="left" vertical="center"/>
      <protection locked="0" hidden="1"/>
    </xf>
    <xf numFmtId="0" fontId="44" fillId="0" borderId="7" xfId="0" applyFont="1" applyBorder="1" applyAlignment="1" applyProtection="1">
      <alignment horizontal="center" vertical="center"/>
      <protection locked="0" hidden="1"/>
    </xf>
    <xf numFmtId="0" fontId="44" fillId="0" borderId="55" xfId="0" applyFont="1" applyBorder="1" applyAlignment="1" applyProtection="1">
      <alignment horizontal="center" vertical="center"/>
      <protection locked="0" hidden="1"/>
    </xf>
    <xf numFmtId="0" fontId="44" fillId="0" borderId="39" xfId="0" applyFont="1" applyBorder="1" applyAlignment="1" applyProtection="1">
      <alignment horizontal="center" vertical="center"/>
      <protection locked="0" hidden="1"/>
    </xf>
    <xf numFmtId="0" fontId="44" fillId="0" borderId="48" xfId="0" applyFont="1" applyBorder="1" applyAlignment="1" applyProtection="1">
      <alignment horizontal="center" vertical="center"/>
      <protection locked="0" hidden="1"/>
    </xf>
    <xf numFmtId="0" fontId="7" fillId="9" borderId="42" xfId="2" applyFont="1" applyFill="1" applyBorder="1" applyAlignment="1" applyProtection="1">
      <alignment horizontal="center" vertical="center"/>
      <protection locked="0" hidden="1"/>
    </xf>
    <xf numFmtId="0" fontId="7" fillId="9" borderId="43" xfId="2" applyFont="1" applyFill="1" applyBorder="1" applyAlignment="1" applyProtection="1">
      <alignment horizontal="center" vertical="center"/>
      <protection locked="0" hidden="1"/>
    </xf>
    <xf numFmtId="0" fontId="25" fillId="9" borderId="9" xfId="2" applyFont="1" applyFill="1" applyBorder="1" applyAlignment="1" applyProtection="1">
      <alignment horizontal="left" vertical="center"/>
      <protection locked="0" hidden="1"/>
    </xf>
    <xf numFmtId="0" fontId="29" fillId="12" borderId="30" xfId="0" applyFont="1" applyFill="1" applyBorder="1" applyAlignment="1" applyProtection="1">
      <alignment horizontal="left" vertical="center" wrapText="1"/>
      <protection locked="0" hidden="1"/>
    </xf>
    <xf numFmtId="0" fontId="29" fillId="12" borderId="5" xfId="0" applyFont="1" applyFill="1" applyBorder="1" applyAlignment="1" applyProtection="1">
      <alignment horizontal="left" vertical="center" wrapText="1"/>
      <protection locked="0" hidden="1"/>
    </xf>
    <xf numFmtId="0" fontId="29" fillId="12" borderId="9" xfId="0" applyFont="1" applyFill="1" applyBorder="1" applyAlignment="1" applyProtection="1">
      <alignment horizontal="left" vertical="center" wrapText="1"/>
      <protection locked="0" hidden="1"/>
    </xf>
    <xf numFmtId="0" fontId="29" fillId="12" borderId="8" xfId="0" applyFont="1" applyFill="1" applyBorder="1" applyAlignment="1" applyProtection="1">
      <alignment horizontal="left" vertical="center" wrapText="1"/>
      <protection locked="0" hidden="1"/>
    </xf>
    <xf numFmtId="0" fontId="29" fillId="12" borderId="49" xfId="0" applyFont="1" applyFill="1" applyBorder="1" applyAlignment="1" applyProtection="1">
      <alignment horizontal="left" vertical="center" wrapText="1"/>
      <protection locked="0" hidden="1"/>
    </xf>
    <xf numFmtId="0" fontId="29" fillId="12" borderId="43" xfId="0" applyFont="1" applyFill="1" applyBorder="1" applyAlignment="1" applyProtection="1">
      <alignment horizontal="left" vertical="center" wrapText="1"/>
      <protection locked="0" hidden="1"/>
    </xf>
    <xf numFmtId="0" fontId="5" fillId="10" borderId="59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4" xfId="1" applyNumberFormat="1" applyFont="1" applyFill="1" applyBorder="1" applyAlignment="1" applyProtection="1">
      <alignment horizontal="center" vertical="center"/>
      <protection locked="0" hidden="1"/>
    </xf>
    <xf numFmtId="0" fontId="15" fillId="12" borderId="45" xfId="0" applyFont="1" applyFill="1" applyBorder="1" applyAlignment="1" applyProtection="1">
      <alignment horizontal="center" vertical="center" wrapText="1"/>
      <protection locked="0" hidden="1"/>
    </xf>
    <xf numFmtId="0" fontId="8" fillId="12" borderId="30" xfId="0" applyFont="1" applyFill="1" applyBorder="1" applyAlignment="1" applyProtection="1">
      <alignment horizontal="left" vertical="center" wrapText="1"/>
      <protection locked="0" hidden="1"/>
    </xf>
    <xf numFmtId="0" fontId="8" fillId="12" borderId="5" xfId="0" applyFont="1" applyFill="1" applyBorder="1" applyAlignment="1" applyProtection="1">
      <alignment horizontal="left" vertical="center" wrapText="1"/>
      <protection locked="0" hidden="1"/>
    </xf>
    <xf numFmtId="44" fontId="5" fillId="10" borderId="9" xfId="1" applyFont="1" applyFill="1" applyBorder="1" applyAlignment="1" applyProtection="1">
      <alignment horizontal="center" vertical="center"/>
      <protection locked="0" hidden="1"/>
    </xf>
    <xf numFmtId="44" fontId="5" fillId="10" borderId="55" xfId="1" applyFont="1" applyFill="1" applyBorder="1" applyAlignment="1" applyProtection="1">
      <alignment horizontal="center" vertical="center"/>
      <protection locked="0" hidden="1"/>
    </xf>
    <xf numFmtId="44" fontId="5" fillId="16" borderId="38" xfId="1" applyFont="1" applyFill="1" applyBorder="1" applyAlignment="1" applyProtection="1">
      <alignment horizontal="center" vertical="center"/>
      <protection locked="0" hidden="1"/>
    </xf>
    <xf numFmtId="44" fontId="5" fillId="16" borderId="0" xfId="1" applyFont="1" applyFill="1" applyBorder="1" applyAlignment="1" applyProtection="1">
      <alignment horizontal="center" vertical="center"/>
      <protection locked="0" hidden="1"/>
    </xf>
    <xf numFmtId="44" fontId="5" fillId="16" borderId="27" xfId="1" applyFont="1" applyFill="1" applyBorder="1" applyAlignment="1" applyProtection="1">
      <alignment horizontal="center" vertical="center"/>
      <protection locked="0" hidden="1"/>
    </xf>
    <xf numFmtId="0" fontId="29" fillId="15" borderId="30" xfId="0" applyFont="1" applyFill="1" applyBorder="1" applyAlignment="1" applyProtection="1">
      <alignment horizontal="left" vertical="center" wrapText="1"/>
      <protection locked="0" hidden="1"/>
    </xf>
    <xf numFmtId="0" fontId="29" fillId="15" borderId="5" xfId="0" applyFont="1" applyFill="1" applyBorder="1" applyAlignment="1" applyProtection="1">
      <alignment horizontal="left" vertical="center" wrapText="1"/>
      <protection locked="0" hidden="1"/>
    </xf>
    <xf numFmtId="0" fontId="29" fillId="15" borderId="49" xfId="0" applyFont="1" applyFill="1" applyBorder="1" applyAlignment="1" applyProtection="1">
      <alignment horizontal="left" vertical="center" wrapText="1"/>
      <protection locked="0" hidden="1"/>
    </xf>
    <xf numFmtId="0" fontId="29" fillId="15" borderId="43" xfId="0" applyFont="1" applyFill="1" applyBorder="1" applyAlignment="1" applyProtection="1">
      <alignment horizontal="left" vertical="center" wrapText="1"/>
      <protection locked="0" hidden="1"/>
    </xf>
    <xf numFmtId="0" fontId="30" fillId="10" borderId="22" xfId="0" applyFont="1" applyFill="1" applyBorder="1" applyAlignment="1" applyProtection="1">
      <alignment horizontal="left" wrapText="1"/>
      <protection locked="0"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</cellXfs>
  <cellStyles count="5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107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716280</xdr:colOff>
      <xdr:row>0</xdr:row>
      <xdr:rowOff>22860</xdr:rowOff>
    </xdr:from>
    <xdr:to>
      <xdr:col>0</xdr:col>
      <xdr:colOff>1905000</xdr:colOff>
      <xdr:row>2</xdr:row>
      <xdr:rowOff>69140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22860"/>
          <a:ext cx="1188720" cy="495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185935</xdr:colOff>
      <xdr:row>0</xdr:row>
      <xdr:rowOff>26670</xdr:rowOff>
    </xdr:from>
    <xdr:to>
      <xdr:col>5</xdr:col>
      <xdr:colOff>198121</xdr:colOff>
      <xdr:row>3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4435" y="26670"/>
          <a:ext cx="1593336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724324F-BBD4-4557-99C2-D655C21B8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410" y="99060"/>
          <a:ext cx="13372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6B9D35F-A28C-426C-BEDA-E2DB5D4C2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535" y="99060"/>
          <a:ext cx="13753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8DE8ED0-C656-4B71-9E9A-6AB27FAA9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534" y="416419"/>
          <a:ext cx="1263771" cy="605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abourkova_agenturasport_cz/Documents/Documents/DOTACE/VY&#218;&#268;TOV&#193;N&#205;/P1_VYUCTOVANI_DOTACE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52;lachrtMartin/Desktop/MK_2021_12_29_vy&#250;&#269;tov&#225;n&#237;%20a%20vypo&#345;&#225;d&#225;n&#237;_2021_odem&#26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OUHRNNÉ INFORMACE"/>
      <sheetName val="2. POUŽITÍ DOTACE"/>
      <sheetName val="3. FINANČNÍ VYPOŘÁDÁNÍ Vyhl."/>
      <sheetName val="4. Naplnění účelu dotace"/>
      <sheetName val="5. Mzdy, DPP, DPČ, odvody"/>
      <sheetName val="6. OSVČ"/>
      <sheetName val="7. Přehled zdrojů"/>
    </sheetNames>
    <sheetDataSet>
      <sheetData sheetId="0">
        <row r="2">
          <cell r="B2" t="str">
            <v>MK2021</v>
          </cell>
        </row>
        <row r="5">
          <cell r="A5" t="str">
            <v>Příjemce dotace (název)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H63"/>
  <sheetViews>
    <sheetView tabSelected="1" zoomScaleNormal="60" zoomScaleSheetLayoutView="100" workbookViewId="0">
      <selection activeCell="B6" sqref="B6"/>
    </sheetView>
  </sheetViews>
  <sheetFormatPr defaultColWidth="8.88671875" defaultRowHeight="14.4" x14ac:dyDescent="0.3"/>
  <cols>
    <col min="1" max="1" width="71.44140625" style="6" customWidth="1"/>
    <col min="2" max="2" width="57.44140625" style="6" customWidth="1"/>
    <col min="3" max="3" width="9.88671875" style="6" customWidth="1"/>
    <col min="4" max="6" width="8.88671875" style="6"/>
    <col min="7" max="7" width="41.44140625" style="6" bestFit="1" customWidth="1"/>
    <col min="8" max="8" width="11.6640625" style="6" customWidth="1"/>
    <col min="9" max="16384" width="8.88671875" style="6"/>
  </cols>
  <sheetData>
    <row r="1" spans="1:8" x14ac:dyDescent="0.3">
      <c r="A1" s="235"/>
      <c r="B1" s="13" t="s">
        <v>35</v>
      </c>
    </row>
    <row r="2" spans="1:8" ht="21" x14ac:dyDescent="0.3">
      <c r="A2" s="236"/>
      <c r="B2" s="238" t="s">
        <v>205</v>
      </c>
      <c r="C2" s="14" t="s">
        <v>189</v>
      </c>
      <c r="G2" s="15" t="s">
        <v>187</v>
      </c>
      <c r="H2" s="15" t="s">
        <v>188</v>
      </c>
    </row>
    <row r="3" spans="1:8" x14ac:dyDescent="0.3">
      <c r="A3" s="237"/>
      <c r="B3" s="239"/>
      <c r="G3" s="16" t="s">
        <v>204</v>
      </c>
      <c r="H3" s="17" t="s">
        <v>205</v>
      </c>
    </row>
    <row r="4" spans="1:8" x14ac:dyDescent="0.3">
      <c r="A4" s="240" t="s">
        <v>36</v>
      </c>
      <c r="B4" s="241"/>
    </row>
    <row r="5" spans="1:8" x14ac:dyDescent="0.3">
      <c r="A5" s="18" t="s">
        <v>37</v>
      </c>
      <c r="B5" s="1"/>
    </row>
    <row r="6" spans="1:8" x14ac:dyDescent="0.3">
      <c r="A6" s="18" t="s">
        <v>38</v>
      </c>
      <c r="B6" s="1"/>
    </row>
    <row r="7" spans="1:8" x14ac:dyDescent="0.3">
      <c r="A7" s="18" t="s">
        <v>39</v>
      </c>
      <c r="B7" s="1"/>
    </row>
    <row r="8" spans="1:8" x14ac:dyDescent="0.3">
      <c r="A8" s="18" t="s">
        <v>40</v>
      </c>
      <c r="B8" s="1"/>
    </row>
    <row r="9" spans="1:8" x14ac:dyDescent="0.3">
      <c r="A9" s="18" t="s">
        <v>41</v>
      </c>
      <c r="B9" s="1"/>
    </row>
    <row r="10" spans="1:8" ht="16.95" customHeight="1" x14ac:dyDescent="0.3">
      <c r="A10" s="18" t="s">
        <v>195</v>
      </c>
      <c r="B10" s="1"/>
      <c r="C10" s="19" t="str">
        <f>IF(B10=0,"1. strana Rozhodnutí nahoře - čj","")</f>
        <v>1. strana Rozhodnutí nahoře - čj</v>
      </c>
    </row>
    <row r="11" spans="1:8" x14ac:dyDescent="0.3">
      <c r="A11" s="18" t="s">
        <v>52</v>
      </c>
      <c r="B11" s="2"/>
    </row>
    <row r="12" spans="1:8" ht="26.4" x14ac:dyDescent="0.3">
      <c r="A12" s="20" t="s">
        <v>209</v>
      </c>
      <c r="B12" s="2"/>
      <c r="C12" s="14" t="str">
        <f>IF(B12=0,"vyplňte prosím jen v případě, že jste již vrátili před odevzdáním tohoto vyúčtování","")</f>
        <v>vyplňte prosím jen v případě, že jste již vrátili před odevzdáním tohoto vyúčtování</v>
      </c>
    </row>
    <row r="13" spans="1:8" x14ac:dyDescent="0.3">
      <c r="A13" s="188" t="str">
        <f>IF(B12&gt;0,"Uveďte prosím datum provedené vratky","")</f>
        <v/>
      </c>
      <c r="B13" s="2"/>
      <c r="C13" s="14"/>
    </row>
    <row r="14" spans="1:8" x14ac:dyDescent="0.3">
      <c r="A14" s="242" t="s">
        <v>42</v>
      </c>
      <c r="B14" s="243"/>
    </row>
    <row r="15" spans="1:8" ht="21" x14ac:dyDescent="0.3">
      <c r="A15" s="21" t="s">
        <v>43</v>
      </c>
      <c r="B15" s="1"/>
      <c r="G15" s="15" t="s">
        <v>127</v>
      </c>
      <c r="H15" s="15" t="s">
        <v>128</v>
      </c>
    </row>
    <row r="16" spans="1:8" x14ac:dyDescent="0.3">
      <c r="A16" s="18" t="s">
        <v>44</v>
      </c>
      <c r="B16" s="1"/>
      <c r="G16" s="180" t="s">
        <v>130</v>
      </c>
      <c r="H16" s="17" t="s">
        <v>131</v>
      </c>
    </row>
    <row r="17" spans="1:8" x14ac:dyDescent="0.3">
      <c r="A17" s="18" t="s">
        <v>45</v>
      </c>
      <c r="B17" s="1"/>
      <c r="G17" s="180" t="s">
        <v>132</v>
      </c>
      <c r="H17" s="17" t="s">
        <v>133</v>
      </c>
    </row>
    <row r="18" spans="1:8" x14ac:dyDescent="0.3">
      <c r="A18" s="242" t="s">
        <v>46</v>
      </c>
      <c r="B18" s="243"/>
      <c r="G18" s="180" t="s">
        <v>134</v>
      </c>
      <c r="H18" s="17" t="s">
        <v>135</v>
      </c>
    </row>
    <row r="19" spans="1:8" x14ac:dyDescent="0.3">
      <c r="A19" s="244" t="s">
        <v>47</v>
      </c>
      <c r="B19" s="245"/>
      <c r="G19" s="180" t="s">
        <v>136</v>
      </c>
      <c r="H19" s="17" t="s">
        <v>137</v>
      </c>
    </row>
    <row r="20" spans="1:8" x14ac:dyDescent="0.3">
      <c r="A20" s="21" t="s">
        <v>43</v>
      </c>
      <c r="B20" s="1"/>
      <c r="G20" s="181" t="s">
        <v>143</v>
      </c>
      <c r="H20" s="182" t="s">
        <v>144</v>
      </c>
    </row>
    <row r="21" spans="1:8" x14ac:dyDescent="0.3">
      <c r="A21" s="18" t="s">
        <v>44</v>
      </c>
      <c r="B21" s="1"/>
      <c r="G21" s="181" t="s">
        <v>153</v>
      </c>
      <c r="H21" s="182" t="s">
        <v>154</v>
      </c>
    </row>
    <row r="22" spans="1:8" x14ac:dyDescent="0.3">
      <c r="A22" s="18" t="s">
        <v>45</v>
      </c>
      <c r="B22" s="1"/>
      <c r="G22" s="181" t="s">
        <v>155</v>
      </c>
      <c r="H22" s="182" t="s">
        <v>156</v>
      </c>
    </row>
    <row r="23" spans="1:8" x14ac:dyDescent="0.3">
      <c r="A23" s="244" t="s">
        <v>48</v>
      </c>
      <c r="B23" s="245"/>
      <c r="G23" s="181" t="s">
        <v>157</v>
      </c>
      <c r="H23" s="182" t="s">
        <v>158</v>
      </c>
    </row>
    <row r="24" spans="1:8" x14ac:dyDescent="0.3">
      <c r="A24" s="22" t="s">
        <v>43</v>
      </c>
      <c r="B24" s="3"/>
      <c r="G24" s="181" t="s">
        <v>159</v>
      </c>
      <c r="H24" s="182" t="s">
        <v>160</v>
      </c>
    </row>
    <row r="25" spans="1:8" x14ac:dyDescent="0.3">
      <c r="A25" s="18" t="s">
        <v>44</v>
      </c>
      <c r="B25" s="1"/>
      <c r="G25" s="180" t="s">
        <v>161</v>
      </c>
      <c r="H25" s="17" t="s">
        <v>162</v>
      </c>
    </row>
    <row r="26" spans="1:8" ht="15" thickBot="1" x14ac:dyDescent="0.35">
      <c r="A26" s="23" t="s">
        <v>45</v>
      </c>
      <c r="B26" s="4"/>
      <c r="G26" s="180" t="s">
        <v>163</v>
      </c>
      <c r="H26" s="17" t="s">
        <v>164</v>
      </c>
    </row>
    <row r="27" spans="1:8" ht="27.6" customHeight="1" x14ac:dyDescent="0.3">
      <c r="A27" s="244" t="s">
        <v>210</v>
      </c>
      <c r="B27" s="245"/>
      <c r="G27" s="180" t="s">
        <v>165</v>
      </c>
      <c r="H27" s="17" t="s">
        <v>166</v>
      </c>
    </row>
    <row r="28" spans="1:8" ht="11.4" customHeight="1" x14ac:dyDescent="0.3">
      <c r="A28" s="21" t="s">
        <v>43</v>
      </c>
      <c r="B28" s="1"/>
      <c r="G28" s="180" t="s">
        <v>167</v>
      </c>
      <c r="H28" s="17" t="s">
        <v>168</v>
      </c>
    </row>
    <row r="29" spans="1:8" ht="31.2" customHeight="1" x14ac:dyDescent="0.3">
      <c r="A29" s="18" t="s">
        <v>44</v>
      </c>
      <c r="B29" s="1"/>
      <c r="G29" s="181" t="s">
        <v>169</v>
      </c>
      <c r="H29" s="182" t="s">
        <v>170</v>
      </c>
    </row>
    <row r="30" spans="1:8" ht="18" customHeight="1" x14ac:dyDescent="0.3">
      <c r="A30" s="18" t="s">
        <v>45</v>
      </c>
      <c r="B30" s="1"/>
    </row>
    <row r="31" spans="1:8" x14ac:dyDescent="0.3">
      <c r="A31" s="244" t="s">
        <v>211</v>
      </c>
      <c r="B31" s="245"/>
    </row>
    <row r="32" spans="1:8" x14ac:dyDescent="0.3">
      <c r="A32" s="22" t="s">
        <v>43</v>
      </c>
      <c r="B32" s="3"/>
    </row>
    <row r="33" spans="1:2" x14ac:dyDescent="0.3">
      <c r="A33" s="18" t="s">
        <v>44</v>
      </c>
      <c r="B33" s="1"/>
    </row>
    <row r="34" spans="1:2" ht="15" thickBot="1" x14ac:dyDescent="0.35">
      <c r="A34" s="23" t="s">
        <v>45</v>
      </c>
      <c r="B34" s="4"/>
    </row>
    <row r="35" spans="1:2" ht="22.95" customHeight="1" x14ac:dyDescent="0.3">
      <c r="A35" s="246" t="s">
        <v>55</v>
      </c>
      <c r="B35" s="246"/>
    </row>
    <row r="36" spans="1:2" ht="22.95" customHeight="1" x14ac:dyDescent="0.3">
      <c r="A36" s="24"/>
      <c r="B36" s="24"/>
    </row>
    <row r="37" spans="1:2" ht="22.95" customHeight="1" x14ac:dyDescent="0.3">
      <c r="A37" s="231" t="s">
        <v>194</v>
      </c>
      <c r="B37" s="231"/>
    </row>
    <row r="38" spans="1:2" ht="22.95" customHeight="1" x14ac:dyDescent="0.3">
      <c r="A38" s="231" t="s">
        <v>49</v>
      </c>
      <c r="B38" s="231"/>
    </row>
    <row r="39" spans="1:2" ht="10.199999999999999" customHeight="1" x14ac:dyDescent="0.3"/>
    <row r="41" spans="1:2" x14ac:dyDescent="0.3">
      <c r="A41" s="11" t="s">
        <v>50</v>
      </c>
      <c r="B41" s="25"/>
    </row>
    <row r="42" spans="1:2" x14ac:dyDescent="0.3">
      <c r="A42" s="11"/>
      <c r="B42" s="25"/>
    </row>
    <row r="43" spans="1:2" x14ac:dyDescent="0.3">
      <c r="A43" s="26" t="s">
        <v>53</v>
      </c>
      <c r="B43" s="27" t="s">
        <v>54</v>
      </c>
    </row>
    <row r="44" spans="1:2" x14ac:dyDescent="0.3">
      <c r="A44" s="1"/>
      <c r="B44" s="28"/>
    </row>
    <row r="45" spans="1:2" x14ac:dyDescent="0.3">
      <c r="A45" s="1"/>
      <c r="B45" s="185"/>
    </row>
    <row r="46" spans="1:2" x14ac:dyDescent="0.3">
      <c r="A46" s="1"/>
      <c r="B46" s="28"/>
    </row>
    <row r="47" spans="1:2" ht="25.95" customHeight="1" x14ac:dyDescent="0.3">
      <c r="A47" s="1"/>
      <c r="B47" s="28"/>
    </row>
    <row r="48" spans="1:2" x14ac:dyDescent="0.3">
      <c r="A48" s="11"/>
      <c r="B48" s="25"/>
    </row>
    <row r="49" spans="1:2" x14ac:dyDescent="0.3">
      <c r="A49" s="11"/>
      <c r="B49" s="232"/>
    </row>
    <row r="50" spans="1:2" x14ac:dyDescent="0.3">
      <c r="A50" s="11"/>
      <c r="B50" s="233"/>
    </row>
    <row r="51" spans="1:2" x14ac:dyDescent="0.3">
      <c r="B51" s="234"/>
    </row>
    <row r="52" spans="1:2" x14ac:dyDescent="0.3">
      <c r="B52" s="25" t="s">
        <v>77</v>
      </c>
    </row>
    <row r="53" spans="1:2" x14ac:dyDescent="0.3">
      <c r="B53" s="25"/>
    </row>
    <row r="54" spans="1:2" x14ac:dyDescent="0.3">
      <c r="A54" s="231" t="s">
        <v>56</v>
      </c>
      <c r="B54" s="231"/>
    </row>
    <row r="55" spans="1:2" x14ac:dyDescent="0.3">
      <c r="A55" s="231"/>
      <c r="B55" s="231"/>
    </row>
    <row r="56" spans="1:2" ht="15" thickBot="1" x14ac:dyDescent="0.35"/>
    <row r="57" spans="1:2" x14ac:dyDescent="0.3">
      <c r="A57" s="229" t="s">
        <v>51</v>
      </c>
      <c r="B57" s="29" t="s">
        <v>57</v>
      </c>
    </row>
    <row r="58" spans="1:2" x14ac:dyDescent="0.3">
      <c r="A58" s="230"/>
      <c r="B58" s="30" t="s">
        <v>73</v>
      </c>
    </row>
    <row r="59" spans="1:2" x14ac:dyDescent="0.3">
      <c r="A59" s="230"/>
      <c r="B59" s="30" t="s">
        <v>76</v>
      </c>
    </row>
    <row r="60" spans="1:2" x14ac:dyDescent="0.3">
      <c r="A60" s="230"/>
      <c r="B60" s="30" t="s">
        <v>92</v>
      </c>
    </row>
    <row r="61" spans="1:2" x14ac:dyDescent="0.3">
      <c r="A61" s="230"/>
      <c r="B61" s="30" t="s">
        <v>179</v>
      </c>
    </row>
    <row r="62" spans="1:2" x14ac:dyDescent="0.3">
      <c r="A62" s="230"/>
      <c r="B62" s="31" t="s">
        <v>193</v>
      </c>
    </row>
    <row r="63" spans="1:2" ht="15" thickBot="1" x14ac:dyDescent="0.35">
      <c r="A63" s="230"/>
      <c r="B63" s="32" t="s">
        <v>186</v>
      </c>
    </row>
  </sheetData>
  <sheetProtection algorithmName="SHA-512" hashValue="Jgxm2DmYhm4FQTiPDeUAVg1wHjkdga3TT9A0oOx/zGefC2i9Gm6xLgOZdb9DmtqxiZynYSZGAipxpCLxfwh7gQ==" saltValue="HLuqxCmOEVxBD/SsYsu+TQ==" spinCount="100000" sheet="1" objects="1" scenario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27:B27"/>
    <mergeCell ref="A31:B31"/>
  </mergeCells>
  <conditionalFormatting sqref="B5:B13">
    <cfRule type="cellIs" dxfId="106" priority="10" operator="equal">
      <formula>0</formula>
    </cfRule>
  </conditionalFormatting>
  <conditionalFormatting sqref="B15:B17">
    <cfRule type="cellIs" dxfId="105" priority="9" operator="equal">
      <formula>0</formula>
    </cfRule>
  </conditionalFormatting>
  <conditionalFormatting sqref="B20:B22">
    <cfRule type="cellIs" dxfId="104" priority="8" operator="equal">
      <formula>0</formula>
    </cfRule>
  </conditionalFormatting>
  <conditionalFormatting sqref="B24:B26">
    <cfRule type="cellIs" dxfId="103" priority="7" operator="equal">
      <formula>0</formula>
    </cfRule>
  </conditionalFormatting>
  <conditionalFormatting sqref="A44:A47">
    <cfRule type="cellIs" dxfId="102" priority="6" operator="equal">
      <formula>0</formula>
    </cfRule>
  </conditionalFormatting>
  <conditionalFormatting sqref="B2">
    <cfRule type="cellIs" dxfId="101" priority="5" operator="equal">
      <formula>0</formula>
    </cfRule>
  </conditionalFormatting>
  <conditionalFormatting sqref="B2:B3">
    <cfRule type="containsText" dxfId="100" priority="3" operator="containsText" text="21">
      <formula>NOT(ISERROR(SEARCH("21",B2)))</formula>
    </cfRule>
  </conditionalFormatting>
  <conditionalFormatting sqref="B28:B30">
    <cfRule type="cellIs" dxfId="99" priority="2" operator="equal">
      <formula>0</formula>
    </cfRule>
  </conditionalFormatting>
  <conditionalFormatting sqref="B32:B34">
    <cfRule type="cellIs" dxfId="98" priority="1" operator="equal">
      <formula>0</formula>
    </cfRule>
  </conditionalFormatting>
  <dataValidations count="3">
    <dataValidation type="list" allowBlank="1" showInputMessage="1" showErrorMessage="1" sqref="B8" xr:uid="{2F5F5AE1-406A-4FAD-8941-926D805E8480}">
      <formula1>$G$16:$G$29</formula1>
    </dataValidation>
    <dataValidation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/>
    <dataValidation type="list" allowBlank="1" showInputMessage="1" showErrorMessage="1" sqref="B2:B3" xr:uid="{A02482ED-4998-4BE7-8C19-9CE1C2857A4C}">
      <formula1>$H$3:$H$3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98"/>
  <sheetViews>
    <sheetView workbookViewId="0">
      <selection activeCell="B24" sqref="B24:C24"/>
    </sheetView>
  </sheetViews>
  <sheetFormatPr defaultColWidth="8.88671875" defaultRowHeight="14.4" x14ac:dyDescent="0.3"/>
  <cols>
    <col min="1" max="1" width="8.6640625" style="6" customWidth="1"/>
    <col min="2" max="2" width="38.6640625" style="6" customWidth="1"/>
    <col min="3" max="3" width="29.5546875" style="6" customWidth="1"/>
    <col min="4" max="4" width="28.6640625" style="6" customWidth="1"/>
    <col min="5" max="5" width="23.6640625" style="6" customWidth="1"/>
    <col min="6" max="6" width="24.44140625" style="6" customWidth="1"/>
    <col min="7" max="7" width="44.44140625" style="6" bestFit="1" customWidth="1"/>
    <col min="8" max="8" width="34.5546875" style="6" customWidth="1"/>
    <col min="9" max="9" width="21.44140625" style="6" customWidth="1"/>
    <col min="10" max="10" width="4.5546875" style="6" customWidth="1"/>
    <col min="11" max="11" width="72.44140625" style="6" customWidth="1"/>
    <col min="12" max="12" width="14" style="6" customWidth="1"/>
    <col min="13" max="16384" width="8.88671875" style="6"/>
  </cols>
  <sheetData>
    <row r="1" spans="1:13" ht="12.6" customHeight="1" x14ac:dyDescent="0.3">
      <c r="A1" s="255" t="s">
        <v>82</v>
      </c>
      <c r="B1" s="256"/>
      <c r="C1" s="264" t="str">
        <f>IF('1. SOUHRNNÉ INFORMACE'!B5=0,"",'1. SOUHRNNÉ INFORMACE'!B5)</f>
        <v/>
      </c>
      <c r="D1" s="265"/>
      <c r="E1" s="252"/>
    </row>
    <row r="2" spans="1:13" ht="15.6" customHeight="1" x14ac:dyDescent="0.3">
      <c r="A2" s="259" t="s">
        <v>38</v>
      </c>
      <c r="B2" s="260" t="s">
        <v>38</v>
      </c>
      <c r="C2" s="257" t="str">
        <f>IF('1. SOUHRNNÉ INFORMACE'!B6=0,"",'1. SOUHRNNÉ INFORMACE'!B6)</f>
        <v/>
      </c>
      <c r="D2" s="258"/>
      <c r="E2" s="253"/>
    </row>
    <row r="3" spans="1:13" ht="16.95" customHeight="1" x14ac:dyDescent="0.3">
      <c r="A3" s="259" t="s">
        <v>59</v>
      </c>
      <c r="B3" s="260" t="s">
        <v>59</v>
      </c>
      <c r="C3" s="257" t="str">
        <f>IF('1. SOUHRNNÉ INFORMACE'!B9=0,"",'1. SOUHRNNÉ INFORMACE'!B9)</f>
        <v/>
      </c>
      <c r="D3" s="258"/>
      <c r="E3" s="253"/>
    </row>
    <row r="4" spans="1:13" ht="15.6" customHeight="1" thickBot="1" x14ac:dyDescent="0.35">
      <c r="A4" s="261" t="s">
        <v>60</v>
      </c>
      <c r="B4" s="262" t="s">
        <v>60</v>
      </c>
      <c r="C4" s="257" t="str">
        <f>IF('1. SOUHRNNÉ INFORMACE'!B10=0,"",'1. SOUHRNNÉ INFORMACE'!B10)</f>
        <v/>
      </c>
      <c r="D4" s="258"/>
      <c r="E4" s="254"/>
    </row>
    <row r="5" spans="1:13" s="35" customFormat="1" ht="27" thickBot="1" x14ac:dyDescent="0.35">
      <c r="A5" s="263" t="s">
        <v>65</v>
      </c>
      <c r="B5" s="263"/>
      <c r="C5" s="33" t="s">
        <v>196</v>
      </c>
      <c r="D5" s="33" t="s">
        <v>61</v>
      </c>
      <c r="E5" s="171" t="s">
        <v>197</v>
      </c>
      <c r="F5" s="176" t="s">
        <v>202</v>
      </c>
      <c r="G5" s="34" t="s">
        <v>84</v>
      </c>
      <c r="M5" s="6"/>
    </row>
    <row r="6" spans="1:13" x14ac:dyDescent="0.3">
      <c r="A6" s="33" t="s">
        <v>191</v>
      </c>
      <c r="B6" s="36" t="str">
        <f>IF('1. SOUHRNNÉ INFORMACE'!B2=0,"",'1. SOUHRNNÉ INFORMACE'!B2)</f>
        <v>VSA21</v>
      </c>
      <c r="C6" s="37">
        <f>'1. SOUHRNNÉ INFORMACE'!B11-'1. SOUHRNNÉ INFORMACE'!B12</f>
        <v>0</v>
      </c>
      <c r="D6" s="38">
        <f>D7+D12+D17</f>
        <v>0</v>
      </c>
      <c r="E6" s="38">
        <f>E7+E12+E17</f>
        <v>0</v>
      </c>
      <c r="F6" s="38">
        <f>F7+F12+F17</f>
        <v>0</v>
      </c>
      <c r="G6" s="39" t="s">
        <v>58</v>
      </c>
      <c r="H6" s="247" t="str">
        <f>IF($D$7&gt;0.25*F6,"Osobní náklady mohou činit nejvýše 25 % z celkových způsobilých nákladů.","")</f>
        <v/>
      </c>
    </row>
    <row r="7" spans="1:13" x14ac:dyDescent="0.3">
      <c r="A7" s="266" t="s">
        <v>85</v>
      </c>
      <c r="B7" s="267" t="s">
        <v>62</v>
      </c>
      <c r="C7" s="267"/>
      <c r="D7" s="40">
        <f>SUM(D8:D11)</f>
        <v>0</v>
      </c>
      <c r="E7" s="40">
        <f>SUM(E8:E11)</f>
        <v>0</v>
      </c>
      <c r="F7" s="172">
        <f>D7+E7</f>
        <v>0</v>
      </c>
      <c r="G7" s="41"/>
      <c r="H7" s="247"/>
    </row>
    <row r="8" spans="1:13" x14ac:dyDescent="0.3">
      <c r="A8" s="42"/>
      <c r="B8" s="248" t="s">
        <v>83</v>
      </c>
      <c r="C8" s="249"/>
      <c r="D8" s="5"/>
      <c r="E8" s="5"/>
      <c r="F8" s="177">
        <f>D8+E8</f>
        <v>0</v>
      </c>
      <c r="G8" s="43"/>
      <c r="H8" s="278" t="s">
        <v>78</v>
      </c>
    </row>
    <row r="9" spans="1:13" x14ac:dyDescent="0.3">
      <c r="A9" s="42"/>
      <c r="B9" s="248" t="s">
        <v>206</v>
      </c>
      <c r="C9" s="249"/>
      <c r="D9" s="5">
        <v>0</v>
      </c>
      <c r="E9" s="175">
        <v>0</v>
      </c>
      <c r="F9" s="177">
        <f t="shared" ref="F9:F11" si="0">D9+E9</f>
        <v>0</v>
      </c>
      <c r="G9" s="43"/>
      <c r="H9" s="278"/>
    </row>
    <row r="10" spans="1:13" x14ac:dyDescent="0.3">
      <c r="A10" s="42"/>
      <c r="B10" s="248" t="s">
        <v>207</v>
      </c>
      <c r="C10" s="249"/>
      <c r="D10" s="5">
        <v>0</v>
      </c>
      <c r="E10" s="175">
        <v>0</v>
      </c>
      <c r="F10" s="177">
        <f t="shared" si="0"/>
        <v>0</v>
      </c>
      <c r="G10" s="43"/>
      <c r="H10" s="278"/>
    </row>
    <row r="11" spans="1:13" x14ac:dyDescent="0.3">
      <c r="A11" s="42"/>
      <c r="B11" s="248" t="s">
        <v>208</v>
      </c>
      <c r="C11" s="249"/>
      <c r="D11" s="5">
        <v>0</v>
      </c>
      <c r="E11" s="175">
        <v>0</v>
      </c>
      <c r="F11" s="177">
        <f t="shared" si="0"/>
        <v>0</v>
      </c>
      <c r="G11" s="41"/>
    </row>
    <row r="12" spans="1:13" x14ac:dyDescent="0.3">
      <c r="A12" s="44" t="s">
        <v>86</v>
      </c>
      <c r="B12" s="45"/>
      <c r="C12" s="46"/>
      <c r="D12" s="40">
        <f>SUM(D13:D16)</f>
        <v>0</v>
      </c>
      <c r="E12" s="40">
        <f>SUM(E13:E16)</f>
        <v>0</v>
      </c>
      <c r="F12" s="172">
        <f>D12+E12</f>
        <v>0</v>
      </c>
      <c r="G12" s="41"/>
    </row>
    <row r="13" spans="1:13" x14ac:dyDescent="0.3">
      <c r="A13" s="42"/>
      <c r="B13" s="248" t="s">
        <v>201</v>
      </c>
      <c r="C13" s="249"/>
      <c r="D13" s="5">
        <v>0</v>
      </c>
      <c r="E13" s="5">
        <v>0</v>
      </c>
      <c r="F13" s="177">
        <f t="shared" ref="F13:F16" si="1">D13+E13</f>
        <v>0</v>
      </c>
      <c r="G13" s="41"/>
      <c r="H13" s="247" t="str">
        <f>IF($D$13&gt;0.1*F6,"Marketingové náklady mohou činit nejvýše 10 % z celkových způsobilých nákladů.","")</f>
        <v/>
      </c>
    </row>
    <row r="14" spans="1:13" ht="27" customHeight="1" x14ac:dyDescent="0.3">
      <c r="A14" s="42"/>
      <c r="B14" s="281" t="s">
        <v>200</v>
      </c>
      <c r="C14" s="282"/>
      <c r="D14" s="5">
        <v>0</v>
      </c>
      <c r="E14" s="5">
        <v>0</v>
      </c>
      <c r="F14" s="177">
        <f t="shared" si="1"/>
        <v>0</v>
      </c>
      <c r="G14" s="41"/>
      <c r="H14" s="247"/>
    </row>
    <row r="15" spans="1:13" x14ac:dyDescent="0.3">
      <c r="A15" s="42"/>
      <c r="B15" s="248" t="s">
        <v>68</v>
      </c>
      <c r="C15" s="249"/>
      <c r="D15" s="5">
        <v>0</v>
      </c>
      <c r="E15" s="5">
        <v>0</v>
      </c>
      <c r="F15" s="177">
        <f t="shared" si="1"/>
        <v>0</v>
      </c>
      <c r="G15" s="41"/>
    </row>
    <row r="16" spans="1:13" x14ac:dyDescent="0.3">
      <c r="A16" s="42"/>
      <c r="B16" s="248" t="s">
        <v>69</v>
      </c>
      <c r="C16" s="249"/>
      <c r="D16" s="5">
        <v>0</v>
      </c>
      <c r="E16" s="5">
        <v>0</v>
      </c>
      <c r="F16" s="177">
        <f t="shared" si="1"/>
        <v>0</v>
      </c>
      <c r="G16" s="41"/>
    </row>
    <row r="17" spans="1:9" x14ac:dyDescent="0.3">
      <c r="A17" s="44" t="s">
        <v>89</v>
      </c>
      <c r="B17" s="45"/>
      <c r="C17" s="46"/>
      <c r="D17" s="40">
        <f>SUM(D18:D27)</f>
        <v>0</v>
      </c>
      <c r="E17" s="40">
        <f>SUM(E18:E27)</f>
        <v>0</v>
      </c>
      <c r="F17" s="172">
        <f>D17+E17</f>
        <v>0</v>
      </c>
      <c r="G17" s="41"/>
    </row>
    <row r="18" spans="1:9" x14ac:dyDescent="0.3">
      <c r="A18" s="42"/>
      <c r="B18" s="248" t="s">
        <v>64</v>
      </c>
      <c r="C18" s="249"/>
      <c r="D18" s="5">
        <v>0</v>
      </c>
      <c r="E18" s="5">
        <v>0</v>
      </c>
      <c r="F18" s="177">
        <f>D18+E18</f>
        <v>0</v>
      </c>
      <c r="G18" s="41" t="s">
        <v>58</v>
      </c>
    </row>
    <row r="19" spans="1:9" x14ac:dyDescent="0.3">
      <c r="A19" s="42"/>
      <c r="B19" s="248" t="s">
        <v>70</v>
      </c>
      <c r="C19" s="249"/>
      <c r="D19" s="5">
        <v>0</v>
      </c>
      <c r="E19" s="5">
        <v>0</v>
      </c>
      <c r="F19" s="177">
        <f t="shared" ref="F19:F27" si="2">D19+E19</f>
        <v>0</v>
      </c>
      <c r="G19" s="41"/>
    </row>
    <row r="20" spans="1:9" x14ac:dyDescent="0.3">
      <c r="A20" s="42"/>
      <c r="B20" s="125" t="s">
        <v>199</v>
      </c>
      <c r="C20" s="126"/>
      <c r="D20" s="5">
        <v>0</v>
      </c>
      <c r="E20" s="5">
        <v>0</v>
      </c>
      <c r="F20" s="177">
        <f t="shared" si="2"/>
        <v>0</v>
      </c>
      <c r="G20" s="41"/>
    </row>
    <row r="21" spans="1:9" x14ac:dyDescent="0.3">
      <c r="A21" s="42"/>
      <c r="B21" s="178" t="s">
        <v>203</v>
      </c>
      <c r="C21" s="179"/>
      <c r="D21" s="5">
        <v>0</v>
      </c>
      <c r="E21" s="5">
        <v>0</v>
      </c>
      <c r="F21" s="177"/>
      <c r="G21" s="41"/>
    </row>
    <row r="22" spans="1:9" x14ac:dyDescent="0.3">
      <c r="A22" s="42"/>
      <c r="B22" s="248" t="s">
        <v>198</v>
      </c>
      <c r="C22" s="249"/>
      <c r="D22" s="5">
        <v>0</v>
      </c>
      <c r="E22" s="5">
        <v>0</v>
      </c>
      <c r="F22" s="177">
        <f t="shared" si="2"/>
        <v>0</v>
      </c>
      <c r="G22" s="41"/>
    </row>
    <row r="23" spans="1:9" x14ac:dyDescent="0.3">
      <c r="A23" s="42"/>
      <c r="B23" s="248" t="s">
        <v>71</v>
      </c>
      <c r="C23" s="249"/>
      <c r="D23" s="5">
        <v>0</v>
      </c>
      <c r="E23" s="5">
        <v>0</v>
      </c>
      <c r="F23" s="177">
        <f t="shared" si="2"/>
        <v>0</v>
      </c>
      <c r="G23" s="41"/>
    </row>
    <row r="24" spans="1:9" x14ac:dyDescent="0.3">
      <c r="A24" s="42"/>
      <c r="B24" s="248" t="s">
        <v>72</v>
      </c>
      <c r="C24" s="249"/>
      <c r="D24" s="5">
        <v>0</v>
      </c>
      <c r="E24" s="5">
        <v>0</v>
      </c>
      <c r="F24" s="177">
        <f t="shared" si="2"/>
        <v>0</v>
      </c>
      <c r="G24" s="41"/>
    </row>
    <row r="25" spans="1:9" x14ac:dyDescent="0.3">
      <c r="A25" s="42"/>
      <c r="B25" s="248" t="s">
        <v>79</v>
      </c>
      <c r="C25" s="249"/>
      <c r="D25" s="5">
        <v>0</v>
      </c>
      <c r="E25" s="5">
        <v>0</v>
      </c>
      <c r="F25" s="177">
        <f t="shared" si="2"/>
        <v>0</v>
      </c>
      <c r="G25" s="41"/>
    </row>
    <row r="26" spans="1:9" x14ac:dyDescent="0.3">
      <c r="A26" s="42"/>
      <c r="B26" s="248" t="s">
        <v>80</v>
      </c>
      <c r="C26" s="249"/>
      <c r="D26" s="5">
        <v>0</v>
      </c>
      <c r="E26" s="5">
        <v>0</v>
      </c>
      <c r="F26" s="177">
        <f t="shared" si="2"/>
        <v>0</v>
      </c>
      <c r="G26" s="41"/>
    </row>
    <row r="27" spans="1:9" ht="14.4" customHeight="1" x14ac:dyDescent="0.3">
      <c r="A27" s="42"/>
      <c r="B27" s="248" t="s">
        <v>63</v>
      </c>
      <c r="C27" s="249"/>
      <c r="D27" s="5">
        <v>0</v>
      </c>
      <c r="E27" s="5">
        <v>0</v>
      </c>
      <c r="F27" s="177">
        <f t="shared" si="2"/>
        <v>0</v>
      </c>
      <c r="G27" s="41" t="s">
        <v>58</v>
      </c>
      <c r="H27" s="268" t="str">
        <f>IF(G29&lt;0,"POZOR!!! Vykázaná/vyúčtovaná částka je vyšší než přidělená dotace při zohlednění případné vratky v průběhu roku. Proím zkontrolujte své výdaje a jednotlivé částky!!!!","")</f>
        <v/>
      </c>
      <c r="I27" s="277" t="str">
        <f>IF(G29&gt;0,"VE VRATCE JE JIŽ PROMÍTNUTO, ŽE JSTE JIŽ PŘÍPADNĚ VRACELI URČITOU ČÁST!!!! - BUŇKA B12 list SOUHRNNÉ INFORMACE","")</f>
        <v/>
      </c>
    </row>
    <row r="28" spans="1:9" ht="14.4" customHeight="1" x14ac:dyDescent="0.3">
      <c r="A28" s="279" t="s">
        <v>74</v>
      </c>
      <c r="B28" s="280"/>
      <c r="C28" s="173">
        <f>C6</f>
        <v>0</v>
      </c>
      <c r="D28" s="173">
        <f>D7+D12+D17</f>
        <v>0</v>
      </c>
      <c r="E28" s="173">
        <f>E7+E12+E17</f>
        <v>0</v>
      </c>
      <c r="F28" s="173">
        <f>F7+F12+F17</f>
        <v>0</v>
      </c>
      <c r="G28" s="47">
        <f>C28-D28</f>
        <v>0</v>
      </c>
      <c r="H28" s="268"/>
      <c r="I28" s="277"/>
    </row>
    <row r="29" spans="1:9" ht="78.75" customHeight="1" thickBot="1" x14ac:dyDescent="0.35">
      <c r="A29" s="274" t="str">
        <f>IF(G29&gt;0,"Vratka nevyčerpané dotace (částku odešlete do 31.12.2021 na účet č. 4929001/0710  a v období mezi 1.1.2022 - 15.2.2022 na účet č. 6015-4929001/0710 a zároveň prosím zašlete avízo o vratce - Příloha AVÍZO VRATKA na email vratka-dotace@agenturasport.cz)","")</f>
        <v/>
      </c>
      <c r="B29" s="275"/>
      <c r="C29" s="275"/>
      <c r="D29" s="275"/>
      <c r="E29" s="276"/>
      <c r="F29" s="174" t="str">
        <f>IF(D6&gt;F6*0.7,"Dotace k vyúčtování může činit max. 70 % celkových nákladů VSA. Snižte hodnotu skutečného čerpání dotace a nebo navyšte ostatní zdroje spolufinancování. ","")</f>
        <v/>
      </c>
      <c r="G29" s="48">
        <f>C28-D28</f>
        <v>0</v>
      </c>
      <c r="H29" s="268"/>
      <c r="I29" s="277"/>
    </row>
    <row r="30" spans="1:9" x14ac:dyDescent="0.3">
      <c r="B30" s="49"/>
      <c r="C30" s="50"/>
      <c r="D30" s="50"/>
      <c r="E30" s="51"/>
      <c r="F30" s="14"/>
    </row>
    <row r="31" spans="1:9" s="14" customFormat="1" x14ac:dyDescent="0.3">
      <c r="A31" s="14" t="s">
        <v>87</v>
      </c>
      <c r="B31" s="49"/>
      <c r="C31" s="49"/>
      <c r="D31" s="49"/>
      <c r="E31" s="52"/>
    </row>
    <row r="32" spans="1:9" ht="108" customHeight="1" x14ac:dyDescent="0.3">
      <c r="A32" s="272"/>
      <c r="B32" s="272"/>
      <c r="C32" s="272"/>
      <c r="D32" s="272"/>
      <c r="E32" s="272"/>
      <c r="F32" s="53"/>
    </row>
    <row r="33" spans="1:16" ht="14.4" customHeight="1" x14ac:dyDescent="0.3">
      <c r="A33" s="269" t="s">
        <v>75</v>
      </c>
      <c r="B33" s="269"/>
      <c r="C33" s="269"/>
      <c r="D33" s="269"/>
      <c r="E33" s="269"/>
    </row>
    <row r="34" spans="1:16" x14ac:dyDescent="0.3">
      <c r="A34" s="269"/>
      <c r="B34" s="269"/>
      <c r="C34" s="269"/>
      <c r="D34" s="269"/>
      <c r="E34" s="269"/>
    </row>
    <row r="35" spans="1:16" x14ac:dyDescent="0.3">
      <c r="B35" s="54"/>
      <c r="C35" s="55"/>
      <c r="D35" s="56"/>
      <c r="E35" s="51"/>
    </row>
    <row r="36" spans="1:16" ht="20.399999999999999" customHeight="1" x14ac:dyDescent="0.3">
      <c r="A36" s="269" t="s">
        <v>66</v>
      </c>
      <c r="B36" s="269"/>
      <c r="C36" s="269"/>
      <c r="D36" s="269"/>
      <c r="E36" s="269"/>
    </row>
    <row r="37" spans="1:16" ht="25.2" customHeight="1" x14ac:dyDescent="0.3">
      <c r="A37" s="269"/>
      <c r="B37" s="269"/>
      <c r="C37" s="269"/>
      <c r="D37" s="269"/>
      <c r="E37" s="269"/>
    </row>
    <row r="38" spans="1:16" x14ac:dyDescent="0.3">
      <c r="B38" s="50"/>
      <c r="C38" s="50"/>
      <c r="D38" s="50"/>
      <c r="E38" s="51"/>
    </row>
    <row r="39" spans="1:16" ht="27.6" customHeight="1" x14ac:dyDescent="0.3">
      <c r="A39" s="270" t="s">
        <v>67</v>
      </c>
      <c r="B39" s="270"/>
      <c r="C39" s="270"/>
      <c r="D39" s="270"/>
      <c r="E39" s="270"/>
    </row>
    <row r="40" spans="1:16" x14ac:dyDescent="0.3">
      <c r="A40" s="271" t="s">
        <v>29</v>
      </c>
      <c r="B40" s="271"/>
      <c r="C40" s="271"/>
      <c r="D40" s="271"/>
      <c r="E40" s="271"/>
    </row>
    <row r="41" spans="1:16" x14ac:dyDescent="0.3">
      <c r="B41" s="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1:16" x14ac:dyDescent="0.3">
      <c r="B42" s="7"/>
    </row>
    <row r="43" spans="1:16" x14ac:dyDescent="0.3">
      <c r="B43" s="7" t="s">
        <v>30</v>
      </c>
    </row>
    <row r="44" spans="1:16" x14ac:dyDescent="0.3">
      <c r="B44" s="7"/>
    </row>
    <row r="45" spans="1:16" x14ac:dyDescent="0.3">
      <c r="B45" s="7"/>
    </row>
    <row r="46" spans="1:16" x14ac:dyDescent="0.3">
      <c r="B46" s="273" t="s">
        <v>53</v>
      </c>
      <c r="C46" s="273"/>
      <c r="D46" s="27" t="s">
        <v>54</v>
      </c>
    </row>
    <row r="47" spans="1:16" x14ac:dyDescent="0.3">
      <c r="B47" s="250">
        <f>'1. SOUHRNNÉ INFORMACE'!A44</f>
        <v>0</v>
      </c>
      <c r="C47" s="251"/>
      <c r="D47" s="28"/>
    </row>
    <row r="48" spans="1:16" x14ac:dyDescent="0.3">
      <c r="B48" s="250">
        <f>'1. SOUHRNNÉ INFORMACE'!A45</f>
        <v>0</v>
      </c>
      <c r="C48" s="251"/>
      <c r="D48" s="185"/>
    </row>
    <row r="49" spans="2:5" x14ac:dyDescent="0.3">
      <c r="B49" s="250">
        <f>'1. SOUHRNNÉ INFORMACE'!A46</f>
        <v>0</v>
      </c>
      <c r="C49" s="251"/>
      <c r="D49" s="28"/>
    </row>
    <row r="50" spans="2:5" x14ac:dyDescent="0.3">
      <c r="B50" s="250">
        <f>'1. SOUHRNNÉ INFORMACE'!A47</f>
        <v>0</v>
      </c>
      <c r="C50" s="251"/>
      <c r="D50" s="28"/>
    </row>
    <row r="51" spans="2:5" x14ac:dyDescent="0.3">
      <c r="B51" s="58"/>
      <c r="C51" s="11"/>
      <c r="D51" s="25"/>
      <c r="E51" s="51"/>
    </row>
    <row r="52" spans="2:5" x14ac:dyDescent="0.3">
      <c r="B52" s="50"/>
      <c r="C52" s="11"/>
      <c r="D52" s="232"/>
      <c r="E52" s="51"/>
    </row>
    <row r="53" spans="2:5" x14ac:dyDescent="0.3">
      <c r="B53" s="50"/>
      <c r="C53" s="11"/>
      <c r="D53" s="233"/>
      <c r="E53" s="51"/>
    </row>
    <row r="54" spans="2:5" x14ac:dyDescent="0.3">
      <c r="B54" s="50"/>
      <c r="D54" s="234"/>
      <c r="E54" s="51"/>
    </row>
    <row r="55" spans="2:5" x14ac:dyDescent="0.3">
      <c r="B55" s="50"/>
      <c r="C55" s="50"/>
      <c r="D55" s="59" t="s">
        <v>81</v>
      </c>
      <c r="E55" s="51"/>
    </row>
    <row r="56" spans="2:5" x14ac:dyDescent="0.3">
      <c r="B56" s="50"/>
      <c r="C56" s="50"/>
      <c r="D56" s="50"/>
      <c r="E56" s="51"/>
    </row>
    <row r="57" spans="2:5" x14ac:dyDescent="0.3">
      <c r="B57" s="50"/>
      <c r="C57" s="50"/>
      <c r="D57" s="50"/>
      <c r="E57" s="51"/>
    </row>
    <row r="58" spans="2:5" x14ac:dyDescent="0.3">
      <c r="B58" s="50"/>
      <c r="C58" s="50"/>
      <c r="D58" s="50"/>
      <c r="E58" s="51"/>
    </row>
    <row r="59" spans="2:5" x14ac:dyDescent="0.3">
      <c r="B59" s="50"/>
      <c r="C59" s="50"/>
      <c r="D59" s="50"/>
      <c r="E59" s="51"/>
    </row>
    <row r="60" spans="2:5" x14ac:dyDescent="0.3">
      <c r="B60" s="50"/>
      <c r="C60" s="50"/>
      <c r="D60" s="50"/>
      <c r="E60" s="51"/>
    </row>
    <row r="61" spans="2:5" x14ac:dyDescent="0.3">
      <c r="B61" s="50"/>
      <c r="C61" s="50"/>
      <c r="D61" s="50"/>
      <c r="E61" s="51"/>
    </row>
    <row r="62" spans="2:5" x14ac:dyDescent="0.3">
      <c r="B62" s="50"/>
      <c r="C62" s="50"/>
      <c r="D62" s="50"/>
      <c r="E62" s="51"/>
    </row>
    <row r="63" spans="2:5" x14ac:dyDescent="0.3">
      <c r="B63" s="50"/>
      <c r="C63" s="50"/>
      <c r="D63" s="50"/>
      <c r="E63" s="51"/>
    </row>
    <row r="64" spans="2:5" x14ac:dyDescent="0.3">
      <c r="B64" s="50"/>
      <c r="C64" s="50"/>
      <c r="D64" s="50"/>
      <c r="E64" s="51"/>
    </row>
    <row r="65" spans="2:5" x14ac:dyDescent="0.3">
      <c r="B65" s="50"/>
      <c r="C65" s="50"/>
      <c r="D65" s="50"/>
      <c r="E65" s="51"/>
    </row>
    <row r="66" spans="2:5" x14ac:dyDescent="0.3">
      <c r="B66" s="50"/>
      <c r="C66" s="50"/>
      <c r="D66" s="50"/>
      <c r="E66" s="51"/>
    </row>
    <row r="67" spans="2:5" x14ac:dyDescent="0.3">
      <c r="B67" s="50"/>
      <c r="C67" s="50"/>
      <c r="D67" s="50"/>
      <c r="E67" s="51"/>
    </row>
    <row r="68" spans="2:5" x14ac:dyDescent="0.3">
      <c r="B68" s="50"/>
      <c r="C68" s="50"/>
      <c r="D68" s="50"/>
      <c r="E68" s="51"/>
    </row>
    <row r="69" spans="2:5" x14ac:dyDescent="0.3">
      <c r="B69" s="50"/>
      <c r="C69" s="50"/>
      <c r="D69" s="50"/>
      <c r="E69" s="51"/>
    </row>
    <row r="70" spans="2:5" x14ac:dyDescent="0.3">
      <c r="B70" s="50"/>
      <c r="C70" s="50"/>
      <c r="D70" s="50"/>
      <c r="E70" s="51"/>
    </row>
    <row r="71" spans="2:5" x14ac:dyDescent="0.3">
      <c r="B71" s="50"/>
      <c r="C71" s="50"/>
      <c r="D71" s="50"/>
      <c r="E71" s="51"/>
    </row>
    <row r="72" spans="2:5" x14ac:dyDescent="0.3">
      <c r="B72" s="50"/>
      <c r="C72" s="50"/>
      <c r="D72" s="50"/>
      <c r="E72" s="51"/>
    </row>
    <row r="73" spans="2:5" x14ac:dyDescent="0.3">
      <c r="B73" s="50"/>
      <c r="C73" s="50"/>
      <c r="D73" s="50"/>
      <c r="E73" s="51"/>
    </row>
    <row r="74" spans="2:5" x14ac:dyDescent="0.3">
      <c r="B74" s="50"/>
      <c r="C74" s="50"/>
      <c r="D74" s="50"/>
      <c r="E74" s="51"/>
    </row>
    <row r="75" spans="2:5" x14ac:dyDescent="0.3">
      <c r="B75" s="50"/>
      <c r="C75" s="50"/>
      <c r="D75" s="50"/>
      <c r="E75" s="51"/>
    </row>
    <row r="76" spans="2:5" x14ac:dyDescent="0.3">
      <c r="B76" s="50"/>
      <c r="C76" s="50"/>
      <c r="D76" s="50"/>
      <c r="E76" s="51"/>
    </row>
    <row r="77" spans="2:5" x14ac:dyDescent="0.3">
      <c r="B77" s="50"/>
      <c r="C77" s="50"/>
      <c r="D77" s="50"/>
      <c r="E77" s="51"/>
    </row>
    <row r="78" spans="2:5" x14ac:dyDescent="0.3">
      <c r="B78" s="50"/>
      <c r="C78" s="50"/>
      <c r="D78" s="50"/>
      <c r="E78" s="51"/>
    </row>
    <row r="79" spans="2:5" x14ac:dyDescent="0.3">
      <c r="B79" s="50"/>
      <c r="C79" s="50"/>
      <c r="D79" s="50"/>
      <c r="E79" s="51"/>
    </row>
    <row r="80" spans="2:5" x14ac:dyDescent="0.3">
      <c r="B80" s="50"/>
      <c r="C80" s="50"/>
      <c r="D80" s="50"/>
      <c r="E80" s="51"/>
    </row>
    <row r="81" spans="2:5" x14ac:dyDescent="0.3">
      <c r="B81" s="50"/>
      <c r="C81" s="50"/>
      <c r="D81" s="50"/>
      <c r="E81" s="51"/>
    </row>
    <row r="82" spans="2:5" x14ac:dyDescent="0.3">
      <c r="B82" s="50"/>
      <c r="C82" s="50"/>
      <c r="D82" s="50"/>
      <c r="E82" s="51"/>
    </row>
    <row r="83" spans="2:5" x14ac:dyDescent="0.3">
      <c r="B83" s="50"/>
      <c r="C83" s="50"/>
      <c r="D83" s="50"/>
      <c r="E83" s="51"/>
    </row>
    <row r="84" spans="2:5" x14ac:dyDescent="0.3">
      <c r="B84" s="50"/>
      <c r="C84" s="50"/>
      <c r="D84" s="50"/>
      <c r="E84" s="51"/>
    </row>
    <row r="85" spans="2:5" x14ac:dyDescent="0.3">
      <c r="B85" s="50"/>
      <c r="C85" s="50"/>
      <c r="D85" s="50"/>
      <c r="E85" s="51"/>
    </row>
    <row r="86" spans="2:5" x14ac:dyDescent="0.3">
      <c r="B86" s="50"/>
      <c r="C86" s="50"/>
      <c r="D86" s="50"/>
      <c r="E86" s="51"/>
    </row>
    <row r="87" spans="2:5" x14ac:dyDescent="0.3">
      <c r="B87" s="50"/>
      <c r="C87" s="50"/>
      <c r="D87" s="50"/>
      <c r="E87" s="51"/>
    </row>
    <row r="88" spans="2:5" x14ac:dyDescent="0.3">
      <c r="B88" s="50"/>
      <c r="C88" s="50"/>
      <c r="D88" s="50"/>
      <c r="E88" s="51"/>
    </row>
    <row r="89" spans="2:5" x14ac:dyDescent="0.3">
      <c r="B89" s="50"/>
      <c r="C89" s="50"/>
      <c r="D89" s="50"/>
      <c r="E89" s="51"/>
    </row>
    <row r="90" spans="2:5" x14ac:dyDescent="0.3">
      <c r="B90" s="50"/>
      <c r="C90" s="50"/>
      <c r="D90" s="50"/>
      <c r="E90" s="51"/>
    </row>
    <row r="91" spans="2:5" x14ac:dyDescent="0.3">
      <c r="B91" s="50"/>
      <c r="C91" s="50"/>
      <c r="D91" s="50"/>
      <c r="E91" s="51"/>
    </row>
    <row r="92" spans="2:5" x14ac:dyDescent="0.3">
      <c r="B92" s="50"/>
      <c r="C92" s="50"/>
      <c r="D92" s="50"/>
      <c r="E92" s="51"/>
    </row>
    <row r="93" spans="2:5" x14ac:dyDescent="0.3">
      <c r="B93" s="50"/>
      <c r="C93" s="50"/>
      <c r="D93" s="50"/>
      <c r="E93" s="51"/>
    </row>
    <row r="94" spans="2:5" x14ac:dyDescent="0.3">
      <c r="B94" s="50"/>
      <c r="C94" s="50"/>
      <c r="D94" s="50"/>
      <c r="E94" s="51"/>
    </row>
    <row r="95" spans="2:5" x14ac:dyDescent="0.3">
      <c r="B95" s="50"/>
      <c r="C95" s="50"/>
      <c r="D95" s="50"/>
      <c r="E95" s="51"/>
    </row>
    <row r="96" spans="2:5" x14ac:dyDescent="0.3">
      <c r="B96" s="50"/>
      <c r="C96" s="50"/>
      <c r="D96" s="50"/>
      <c r="E96" s="51"/>
    </row>
    <row r="97" spans="2:5" x14ac:dyDescent="0.3">
      <c r="B97" s="50"/>
      <c r="C97" s="50"/>
      <c r="D97" s="50"/>
      <c r="E97" s="51"/>
    </row>
    <row r="98" spans="2:5" x14ac:dyDescent="0.3">
      <c r="B98" s="50"/>
      <c r="C98" s="50"/>
      <c r="D98" s="50"/>
      <c r="E98" s="51"/>
    </row>
  </sheetData>
  <sheetProtection algorithmName="SHA-512" hashValue="z+8fcXSC9vNP7VWZDECMN1owVkdm7yOsDEb4XtzIlLDh4oBBWn+nU7+O9UKqegwSDhFkNtX07y0ayVK2oc3ddw==" saltValue="xMFtJA1ICM9etNETT+juag==" spinCount="100000" sheet="1" objects="1" scenarios="1"/>
  <mergeCells count="45">
    <mergeCell ref="I27:I29"/>
    <mergeCell ref="H8:H10"/>
    <mergeCell ref="A28:B28"/>
    <mergeCell ref="B10:C10"/>
    <mergeCell ref="B11:C11"/>
    <mergeCell ref="B15:C15"/>
    <mergeCell ref="B13:C13"/>
    <mergeCell ref="B14:C14"/>
    <mergeCell ref="B16:C16"/>
    <mergeCell ref="B22:C22"/>
    <mergeCell ref="B23:C23"/>
    <mergeCell ref="B18:C18"/>
    <mergeCell ref="H13:H14"/>
    <mergeCell ref="B19:C19"/>
    <mergeCell ref="B24:C24"/>
    <mergeCell ref="B25:C25"/>
    <mergeCell ref="D52:D54"/>
    <mergeCell ref="H27:H29"/>
    <mergeCell ref="A36:E37"/>
    <mergeCell ref="A33:E34"/>
    <mergeCell ref="A39:E39"/>
    <mergeCell ref="A40:E40"/>
    <mergeCell ref="B47:C47"/>
    <mergeCell ref="B49:C49"/>
    <mergeCell ref="B50:C50"/>
    <mergeCell ref="A32:E32"/>
    <mergeCell ref="B46:C46"/>
    <mergeCell ref="B27:C27"/>
    <mergeCell ref="A29:E29"/>
    <mergeCell ref="H6:H7"/>
    <mergeCell ref="B26:C26"/>
    <mergeCell ref="B48:C48"/>
    <mergeCell ref="E1:E4"/>
    <mergeCell ref="B8:C8"/>
    <mergeCell ref="B9:C9"/>
    <mergeCell ref="A1:B1"/>
    <mergeCell ref="C2:D2"/>
    <mergeCell ref="C3:D3"/>
    <mergeCell ref="C4:D4"/>
    <mergeCell ref="A3:B3"/>
    <mergeCell ref="A4:B4"/>
    <mergeCell ref="A5:B5"/>
    <mergeCell ref="C1:D1"/>
    <mergeCell ref="A7:C7"/>
    <mergeCell ref="A2:B2"/>
  </mergeCells>
  <conditionalFormatting sqref="D27 D14:E16 E13">
    <cfRule type="cellIs" dxfId="97" priority="62" operator="equal">
      <formula>0</formula>
    </cfRule>
  </conditionalFormatting>
  <conditionalFormatting sqref="D9:D10">
    <cfRule type="cellIs" dxfId="96" priority="57" operator="equal">
      <formula>0</formula>
    </cfRule>
  </conditionalFormatting>
  <conditionalFormatting sqref="H27:H29">
    <cfRule type="containsText" dxfId="95" priority="51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částky!!!!",H27)))</formula>
    </cfRule>
  </conditionalFormatting>
  <conditionalFormatting sqref="A29">
    <cfRule type="containsText" dxfId="94" priority="49" operator="containsText" text="Vratka">
      <formula>NOT(ISERROR(SEARCH("Vratka",A29)))</formula>
    </cfRule>
    <cfRule type="containsText" priority="50" operator="containsText" text="Vratka">
      <formula>NOT(ISERROR(SEARCH("Vratka",A29)))</formula>
    </cfRule>
  </conditionalFormatting>
  <conditionalFormatting sqref="G29">
    <cfRule type="cellIs" dxfId="93" priority="47" operator="lessThan">
      <formula>0</formula>
    </cfRule>
    <cfRule type="cellIs" dxfId="92" priority="48" operator="greaterThan">
      <formula>0</formula>
    </cfRule>
  </conditionalFormatting>
  <conditionalFormatting sqref="D11">
    <cfRule type="cellIs" dxfId="91" priority="46" operator="equal">
      <formula>0</formula>
    </cfRule>
  </conditionalFormatting>
  <conditionalFormatting sqref="A32">
    <cfRule type="cellIs" dxfId="90" priority="35" operator="equal">
      <formula>0</formula>
    </cfRule>
    <cfRule type="cellIs" dxfId="89" priority="37" operator="equal">
      <formula>0</formula>
    </cfRule>
  </conditionalFormatting>
  <conditionalFormatting sqref="B47:B50">
    <cfRule type="cellIs" dxfId="88" priority="34" operator="equal">
      <formula>0</formula>
    </cfRule>
  </conditionalFormatting>
  <conditionalFormatting sqref="D23:D26">
    <cfRule type="cellIs" dxfId="87" priority="33" operator="equal">
      <formula>0</formula>
    </cfRule>
  </conditionalFormatting>
  <conditionalFormatting sqref="D22">
    <cfRule type="cellIs" dxfId="86" priority="32" operator="equal">
      <formula>0</formula>
    </cfRule>
  </conditionalFormatting>
  <conditionalFormatting sqref="I27:I29">
    <cfRule type="containsText" dxfId="85" priority="30" operator="containsText" text="VRAT">
      <formula>NOT(ISERROR(SEARCH("VRAT",I27)))</formula>
    </cfRule>
    <cfRule type="containsText" dxfId="84" priority="31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částky!!!!",I27)))</formula>
    </cfRule>
  </conditionalFormatting>
  <conditionalFormatting sqref="D19">
    <cfRule type="cellIs" dxfId="83" priority="29" operator="equal">
      <formula>0</formula>
    </cfRule>
  </conditionalFormatting>
  <conditionalFormatting sqref="E22">
    <cfRule type="cellIs" dxfId="82" priority="19" operator="equal">
      <formula>0</formula>
    </cfRule>
  </conditionalFormatting>
  <conditionalFormatting sqref="E19">
    <cfRule type="cellIs" dxfId="81" priority="18" operator="equal">
      <formula>0</formula>
    </cfRule>
  </conditionalFormatting>
  <conditionalFormatting sqref="E9:E10">
    <cfRule type="cellIs" dxfId="80" priority="26" operator="equal">
      <formula>0</formula>
    </cfRule>
  </conditionalFormatting>
  <conditionalFormatting sqref="E11">
    <cfRule type="cellIs" dxfId="79" priority="25" operator="equal">
      <formula>0</formula>
    </cfRule>
  </conditionalFormatting>
  <conditionalFormatting sqref="E27">
    <cfRule type="cellIs" dxfId="78" priority="22" operator="equal">
      <formula>0</formula>
    </cfRule>
  </conditionalFormatting>
  <conditionalFormatting sqref="E23:E26">
    <cfRule type="cellIs" dxfId="77" priority="20" operator="equal">
      <formula>0</formula>
    </cfRule>
  </conditionalFormatting>
  <conditionalFormatting sqref="E20">
    <cfRule type="cellIs" dxfId="76" priority="13" operator="equal">
      <formula>0</formula>
    </cfRule>
  </conditionalFormatting>
  <conditionalFormatting sqref="D20:D21">
    <cfRule type="cellIs" dxfId="75" priority="10" operator="equal">
      <formula>0</formula>
    </cfRule>
  </conditionalFormatting>
  <conditionalFormatting sqref="D8">
    <cfRule type="cellIs" dxfId="74" priority="9" operator="equal">
      <formula>0</formula>
    </cfRule>
  </conditionalFormatting>
  <conditionalFormatting sqref="E8">
    <cfRule type="cellIs" dxfId="73" priority="8" operator="equal">
      <formula>0</formula>
    </cfRule>
  </conditionalFormatting>
  <conditionalFormatting sqref="E21">
    <cfRule type="cellIs" dxfId="72" priority="6" operator="equal">
      <formula>0</formula>
    </cfRule>
  </conditionalFormatting>
  <conditionalFormatting sqref="E18">
    <cfRule type="cellIs" dxfId="71" priority="4" operator="equal">
      <formula>0</formula>
    </cfRule>
  </conditionalFormatting>
  <conditionalFormatting sqref="D18">
    <cfRule type="cellIs" dxfId="70" priority="3" operator="equal">
      <formula>0</formula>
    </cfRule>
  </conditionalFormatting>
  <conditionalFormatting sqref="D13">
    <cfRule type="cellIs" dxfId="69" priority="2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B35E0810-67FF-49C9-974E-D3709983DA42}">
            <xm:f>NOT(ISERROR(SEARCH($F$29,F29)))</xm:f>
            <xm:f>$F$29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containsText" priority="5" operator="containsText" id="{F2E82124-CB29-4A1B-8254-2CB9A9C9FE68}">
            <xm:f>NOT(ISERROR(SEARCH($H$13,H13)))</xm:f>
            <xm:f>$H$13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H13:H14</xm:sqref>
        </x14:conditionalFormatting>
        <x14:conditionalFormatting xmlns:xm="http://schemas.microsoft.com/office/excel/2006/main">
          <x14:cfRule type="containsText" priority="1" operator="containsText" id="{165E85FA-28BE-461A-99C1-17207754B73C}">
            <xm:f>NOT(ISERROR(SEARCH($H$6,H6)))</xm:f>
            <xm:f>$H$6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O31"/>
  <sheetViews>
    <sheetView showGridLines="0" workbookViewId="0">
      <selection activeCell="B29" sqref="B29:C29"/>
    </sheetView>
  </sheetViews>
  <sheetFormatPr defaultColWidth="8.88671875" defaultRowHeight="13.2" x14ac:dyDescent="0.25"/>
  <cols>
    <col min="1" max="1" width="23.5546875" style="61" customWidth="1"/>
    <col min="2" max="2" width="12.109375" style="61" customWidth="1"/>
    <col min="3" max="3" width="21.33203125" style="61" customWidth="1"/>
    <col min="4" max="4" width="15.88671875" style="61" customWidth="1"/>
    <col min="5" max="5" width="14.33203125" style="61" customWidth="1"/>
    <col min="6" max="6" width="16.5546875" style="61" customWidth="1"/>
    <col min="7" max="7" width="16.44140625" style="61" customWidth="1"/>
    <col min="8" max="8" width="20.6640625" style="61" customWidth="1"/>
    <col min="9" max="9" width="15.44140625" style="61" customWidth="1"/>
    <col min="10" max="10" width="20.88671875" style="61" customWidth="1"/>
    <col min="11" max="16384" width="8.88671875" style="61"/>
  </cols>
  <sheetData>
    <row r="1" spans="1:15" ht="18" customHeight="1" x14ac:dyDescent="0.25">
      <c r="A1" s="60" t="s">
        <v>0</v>
      </c>
      <c r="B1" s="290" t="str">
        <f>IF('1. SOUHRNNÉ INFORMACE'!B5=0,"",'1. SOUHRNNÉ INFORMACE'!B5)</f>
        <v/>
      </c>
      <c r="C1" s="290"/>
    </row>
    <row r="2" spans="1:15" x14ac:dyDescent="0.25">
      <c r="A2" s="60" t="s">
        <v>1</v>
      </c>
      <c r="B2" s="290" t="str">
        <f>IF('1. SOUHRNNÉ INFORMACE'!B6=0,"",'1. SOUHRNNÉ INFORMACE'!B6)</f>
        <v/>
      </c>
      <c r="C2" s="290"/>
    </row>
    <row r="3" spans="1:15" x14ac:dyDescent="0.25">
      <c r="A3" s="60" t="s">
        <v>2</v>
      </c>
      <c r="B3" s="291" t="s">
        <v>3</v>
      </c>
      <c r="C3" s="292"/>
    </row>
    <row r="4" spans="1:15" x14ac:dyDescent="0.25">
      <c r="A4" s="60" t="s">
        <v>4</v>
      </c>
      <c r="B4" s="291">
        <v>362</v>
      </c>
      <c r="C4" s="292"/>
    </row>
    <row r="5" spans="1:15" ht="10.199999999999999" customHeight="1" x14ac:dyDescent="0.25">
      <c r="A5" s="62"/>
      <c r="B5" s="62"/>
      <c r="C5" s="62"/>
    </row>
    <row r="6" spans="1:15" ht="22.2" customHeight="1" x14ac:dyDescent="0.25">
      <c r="A6" s="293" t="s">
        <v>34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5" x14ac:dyDescent="0.25">
      <c r="A7" s="63"/>
      <c r="B7" s="63"/>
      <c r="C7" s="63"/>
    </row>
    <row r="8" spans="1:15" ht="33.6" customHeight="1" x14ac:dyDescent="0.25">
      <c r="A8" s="294" t="s">
        <v>33</v>
      </c>
      <c r="B8" s="294"/>
      <c r="C8" s="294"/>
      <c r="D8" s="294"/>
      <c r="E8" s="294"/>
      <c r="F8" s="294"/>
      <c r="G8" s="294"/>
      <c r="H8" s="294"/>
      <c r="I8" s="294"/>
      <c r="J8" s="294"/>
    </row>
    <row r="9" spans="1:15" ht="13.9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</row>
    <row r="10" spans="1:15" x14ac:dyDescent="0.25">
      <c r="A10" s="65" t="s">
        <v>5</v>
      </c>
      <c r="B10" s="65"/>
      <c r="C10" s="65"/>
    </row>
    <row r="11" spans="1:15" ht="39" customHeight="1" x14ac:dyDescent="0.25">
      <c r="A11" s="66" t="s">
        <v>6</v>
      </c>
      <c r="B11" s="66"/>
      <c r="C11" s="66"/>
      <c r="D11" s="66" t="s">
        <v>7</v>
      </c>
      <c r="E11" s="66" t="s">
        <v>8</v>
      </c>
      <c r="F11" s="66" t="s">
        <v>9</v>
      </c>
      <c r="G11" s="67" t="s">
        <v>10</v>
      </c>
      <c r="H11" s="307" t="s">
        <v>11</v>
      </c>
      <c r="I11" s="67" t="s">
        <v>12</v>
      </c>
      <c r="J11" s="303" t="s">
        <v>13</v>
      </c>
    </row>
    <row r="12" spans="1:15" ht="28.95" customHeight="1" x14ac:dyDescent="0.25">
      <c r="A12" s="68"/>
      <c r="B12" s="68"/>
      <c r="C12" s="68"/>
      <c r="D12" s="68"/>
      <c r="E12" s="68"/>
      <c r="F12" s="68"/>
      <c r="G12" s="69" t="s">
        <v>14</v>
      </c>
      <c r="H12" s="308"/>
      <c r="I12" s="70" t="s">
        <v>88</v>
      </c>
      <c r="J12" s="304"/>
    </row>
    <row r="13" spans="1:15" x14ac:dyDescent="0.25">
      <c r="A13" s="71" t="s">
        <v>15</v>
      </c>
      <c r="B13" s="71"/>
      <c r="C13" s="71"/>
      <c r="D13" s="71" t="s">
        <v>16</v>
      </c>
      <c r="E13" s="71" t="s">
        <v>17</v>
      </c>
      <c r="F13" s="71" t="s">
        <v>18</v>
      </c>
      <c r="G13" s="71">
        <v>1</v>
      </c>
      <c r="H13" s="71">
        <v>2</v>
      </c>
      <c r="I13" s="71">
        <v>3</v>
      </c>
      <c r="J13" s="71" t="s">
        <v>19</v>
      </c>
    </row>
    <row r="14" spans="1:15" ht="18" customHeight="1" x14ac:dyDescent="0.25">
      <c r="A14" s="295" t="s">
        <v>20</v>
      </c>
      <c r="B14" s="296"/>
      <c r="C14" s="72"/>
      <c r="D14" s="73"/>
      <c r="E14" s="73"/>
      <c r="F14" s="73"/>
      <c r="G14" s="74">
        <f>SUM(G16:G19)</f>
        <v>0</v>
      </c>
      <c r="H14" s="74">
        <f>SUM(H16:H19)</f>
        <v>0</v>
      </c>
      <c r="I14" s="74">
        <f>SUM(I16:I19)</f>
        <v>0</v>
      </c>
      <c r="J14" s="74">
        <f>SUM(J16:J19)</f>
        <v>0</v>
      </c>
    </row>
    <row r="15" spans="1:15" ht="16.95" customHeight="1" x14ac:dyDescent="0.25">
      <c r="A15" s="299" t="s">
        <v>21</v>
      </c>
      <c r="B15" s="300"/>
      <c r="C15" s="75" t="s">
        <v>190</v>
      </c>
      <c r="D15" s="76"/>
      <c r="E15" s="76"/>
      <c r="F15" s="76"/>
      <c r="G15" s="77"/>
      <c r="H15" s="77"/>
      <c r="I15" s="77"/>
      <c r="J15" s="78"/>
    </row>
    <row r="16" spans="1:15" ht="16.2" customHeight="1" x14ac:dyDescent="0.25">
      <c r="A16" s="297" t="str">
        <f>IF('1. SOUHRNNÉ INFORMACE'!B2=0,"",'1. SOUHRNNÉ INFORMACE'!B2)</f>
        <v>VSA21</v>
      </c>
      <c r="B16" s="298"/>
      <c r="C16" s="79" t="str">
        <f>IF('1. SOUHRNNÉ INFORMACE'!B10=0,"",'1. SOUHRNNÉ INFORMACE'!B10)</f>
        <v/>
      </c>
      <c r="D16" s="80"/>
      <c r="E16" s="80"/>
      <c r="F16" s="80"/>
      <c r="G16" s="81">
        <f>'1. SOUHRNNÉ INFORMACE'!B11</f>
        <v>0</v>
      </c>
      <c r="H16" s="81">
        <f>'1. SOUHRNNÉ INFORMACE'!B12</f>
        <v>0</v>
      </c>
      <c r="I16" s="81">
        <f>'2. POUŽITÍ DOTACE'!D28</f>
        <v>0</v>
      </c>
      <c r="J16" s="82">
        <f>G16-H16-I16</f>
        <v>0</v>
      </c>
      <c r="L16" s="83"/>
      <c r="M16" s="83"/>
      <c r="N16" s="83"/>
      <c r="O16" s="83"/>
    </row>
    <row r="17" spans="1:10" x14ac:dyDescent="0.25">
      <c r="A17" s="301"/>
      <c r="B17" s="302"/>
      <c r="C17" s="84"/>
      <c r="D17" s="85"/>
      <c r="E17" s="85"/>
      <c r="F17" s="85"/>
      <c r="G17" s="86"/>
      <c r="H17" s="86"/>
      <c r="I17" s="86"/>
      <c r="J17" s="82">
        <f>G17-H17-I17</f>
        <v>0</v>
      </c>
    </row>
    <row r="18" spans="1:10" x14ac:dyDescent="0.25">
      <c r="A18" s="301"/>
      <c r="B18" s="302"/>
      <c r="C18" s="84"/>
      <c r="D18" s="85"/>
      <c r="E18" s="85"/>
      <c r="F18" s="85"/>
      <c r="G18" s="86"/>
      <c r="H18" s="86"/>
      <c r="I18" s="86"/>
      <c r="J18" s="82">
        <f>G18-H18-I18</f>
        <v>0</v>
      </c>
    </row>
    <row r="19" spans="1:10" x14ac:dyDescent="0.25">
      <c r="A19" s="301"/>
      <c r="B19" s="302"/>
      <c r="C19" s="84"/>
      <c r="D19" s="85"/>
      <c r="E19" s="85"/>
      <c r="F19" s="85"/>
      <c r="G19" s="86"/>
      <c r="H19" s="86"/>
      <c r="I19" s="86"/>
      <c r="J19" s="82">
        <f>G19-H19-I19</f>
        <v>0</v>
      </c>
    </row>
    <row r="20" spans="1:10" x14ac:dyDescent="0.25">
      <c r="A20" s="295" t="s">
        <v>22</v>
      </c>
      <c r="B20" s="296"/>
      <c r="C20" s="72"/>
      <c r="D20" s="73"/>
      <c r="E20" s="73"/>
      <c r="F20" s="73"/>
      <c r="G20" s="74">
        <f>SUM(G22:G23)</f>
        <v>0</v>
      </c>
      <c r="H20" s="74">
        <f>SUM(H22:H23)</f>
        <v>0</v>
      </c>
      <c r="I20" s="74">
        <f>SUM(I22:I23)</f>
        <v>0</v>
      </c>
      <c r="J20" s="74">
        <f>SUM(J22:J23)</f>
        <v>0</v>
      </c>
    </row>
    <row r="21" spans="1:10" x14ac:dyDescent="0.25">
      <c r="A21" s="305" t="s">
        <v>23</v>
      </c>
      <c r="B21" s="306"/>
      <c r="C21" s="87"/>
      <c r="D21" s="87"/>
      <c r="E21" s="87"/>
      <c r="F21" s="87"/>
      <c r="G21" s="88"/>
      <c r="H21" s="88"/>
      <c r="I21" s="88"/>
      <c r="J21" s="82">
        <f>G21-H21-I21</f>
        <v>0</v>
      </c>
    </row>
    <row r="22" spans="1:10" x14ac:dyDescent="0.25">
      <c r="A22" s="301"/>
      <c r="B22" s="302"/>
      <c r="C22" s="89"/>
      <c r="D22" s="87"/>
      <c r="E22" s="87"/>
      <c r="F22" s="87"/>
      <c r="G22" s="88"/>
      <c r="H22" s="88"/>
      <c r="I22" s="88"/>
      <c r="J22" s="82">
        <f>G22-H22-I22</f>
        <v>0</v>
      </c>
    </row>
    <row r="23" spans="1:10" x14ac:dyDescent="0.25">
      <c r="A23" s="301"/>
      <c r="B23" s="302"/>
      <c r="C23" s="89"/>
      <c r="D23" s="87"/>
      <c r="E23" s="87"/>
      <c r="F23" s="87"/>
      <c r="G23" s="88"/>
      <c r="H23" s="88"/>
      <c r="I23" s="88"/>
      <c r="J23" s="82">
        <f>G23-H23-I23</f>
        <v>0</v>
      </c>
    </row>
    <row r="24" spans="1:10" ht="33" customHeight="1" x14ac:dyDescent="0.25">
      <c r="A24" s="295" t="s">
        <v>24</v>
      </c>
      <c r="B24" s="296"/>
      <c r="C24" s="72"/>
      <c r="D24" s="73"/>
      <c r="E24" s="73"/>
      <c r="F24" s="73"/>
      <c r="G24" s="90">
        <f>G14+G20</f>
        <v>0</v>
      </c>
      <c r="H24" s="90">
        <f>H14+H20</f>
        <v>0</v>
      </c>
      <c r="I24" s="90">
        <f>I14+I20</f>
        <v>0</v>
      </c>
      <c r="J24" s="90">
        <f>J14+J20</f>
        <v>0</v>
      </c>
    </row>
    <row r="25" spans="1:10" x14ac:dyDescent="0.25">
      <c r="A25" s="91"/>
      <c r="B25" s="91"/>
      <c r="C25" s="91"/>
      <c r="D25" s="92"/>
      <c r="E25" s="92"/>
      <c r="F25" s="92"/>
      <c r="G25" s="92"/>
      <c r="H25" s="92"/>
      <c r="I25" s="92"/>
      <c r="J25" s="92"/>
    </row>
    <row r="26" spans="1:10" x14ac:dyDescent="0.25">
      <c r="A26" s="60" t="s">
        <v>26</v>
      </c>
      <c r="B26" s="287">
        <f ca="1">TODAY()</f>
        <v>44603</v>
      </c>
      <c r="C26" s="288"/>
      <c r="D26" s="93"/>
      <c r="E26" s="60" t="s">
        <v>25</v>
      </c>
      <c r="F26" s="289"/>
      <c r="G26" s="289"/>
      <c r="H26" s="92"/>
      <c r="I26" s="92"/>
      <c r="J26" s="92"/>
    </row>
    <row r="27" spans="1:10" ht="18.600000000000001" customHeight="1" x14ac:dyDescent="0.25">
      <c r="A27" s="94" t="s">
        <v>32</v>
      </c>
      <c r="B27" s="285"/>
      <c r="C27" s="286"/>
      <c r="D27" s="93"/>
      <c r="E27" s="60" t="s">
        <v>26</v>
      </c>
      <c r="F27" s="289"/>
      <c r="G27" s="289"/>
      <c r="H27" s="92"/>
      <c r="I27" s="92"/>
      <c r="J27" s="92"/>
    </row>
    <row r="28" spans="1:10" ht="27.6" customHeight="1" x14ac:dyDescent="0.25">
      <c r="A28" s="95" t="s">
        <v>31</v>
      </c>
      <c r="B28" s="287"/>
      <c r="C28" s="288"/>
      <c r="D28" s="93"/>
      <c r="E28" s="96"/>
      <c r="F28" s="97"/>
      <c r="G28" s="97"/>
      <c r="H28" s="92"/>
      <c r="I28" s="92"/>
      <c r="J28" s="92"/>
    </row>
    <row r="29" spans="1:10" ht="16.2" customHeight="1" x14ac:dyDescent="0.25">
      <c r="A29" s="94" t="s">
        <v>27</v>
      </c>
      <c r="B29" s="283"/>
      <c r="C29" s="284"/>
      <c r="D29" s="92"/>
      <c r="E29" s="98"/>
      <c r="F29" s="92"/>
      <c r="G29" s="92"/>
      <c r="H29" s="92"/>
      <c r="I29" s="92"/>
      <c r="J29" s="92"/>
    </row>
    <row r="30" spans="1:10" ht="15.6" customHeight="1" x14ac:dyDescent="0.25">
      <c r="A30" s="94" t="s">
        <v>28</v>
      </c>
      <c r="B30" s="285"/>
      <c r="C30" s="286"/>
      <c r="D30" s="92"/>
      <c r="E30" s="92"/>
      <c r="F30" s="92"/>
      <c r="G30" s="92"/>
      <c r="H30" s="92"/>
      <c r="I30" s="92"/>
      <c r="J30" s="92"/>
    </row>
    <row r="31" spans="1:10" x14ac:dyDescent="0.25">
      <c r="A31" s="92"/>
      <c r="B31" s="92"/>
      <c r="C31" s="92"/>
      <c r="D31" s="92"/>
      <c r="E31" s="92"/>
      <c r="F31" s="92"/>
      <c r="G31" s="92"/>
      <c r="H31" s="92"/>
      <c r="I31" s="92"/>
      <c r="J31" s="92"/>
    </row>
  </sheetData>
  <sheetProtection algorithmName="SHA-512" hashValue="SaBax6Z+fIe3k7V9FSCw5+gHfr5Z7sjI1PKqHChP6iUttCS52oRBfs0wnk45Nx6aeme75jxwkGYTdOdM3P1n5A==" saltValue="1p3wfEMZyiQ1+UzUb/pgPA==" spinCount="100000" sheet="1" objects="1" scenarios="1"/>
  <mergeCells count="26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65" priority="3" operator="equal">
      <formula>0</formula>
    </cfRule>
  </conditionalFormatting>
  <conditionalFormatting sqref="B29">
    <cfRule type="cellIs" dxfId="64" priority="2" operator="equal">
      <formula>0</formula>
    </cfRule>
  </conditionalFormatting>
  <conditionalFormatting sqref="B30">
    <cfRule type="cellIs" dxfId="63" priority="1" operator="equal">
      <formula>0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6"/>
  <sheetViews>
    <sheetView showGridLines="0" workbookViewId="0">
      <selection activeCell="B1" sqref="B1:C4"/>
    </sheetView>
  </sheetViews>
  <sheetFormatPr defaultColWidth="8.88671875" defaultRowHeight="14.4" x14ac:dyDescent="0.3"/>
  <cols>
    <col min="1" max="1" width="20.33203125" style="6" customWidth="1"/>
    <col min="2" max="2" width="8.88671875" style="6"/>
    <col min="3" max="3" width="20.33203125" style="6" customWidth="1"/>
    <col min="4" max="8" width="8.88671875" style="6"/>
    <col min="9" max="9" width="4.5546875" style="6" customWidth="1"/>
    <col min="10" max="16384" width="8.88671875" style="6"/>
  </cols>
  <sheetData>
    <row r="1" spans="1:18" ht="18.600000000000001" customHeight="1" x14ac:dyDescent="0.3">
      <c r="A1" s="99" t="str">
        <f>'1. SOUHRNNÉ INFORMACE'!A5</f>
        <v>Příjemce dotace (název)</v>
      </c>
      <c r="B1" s="264" t="str">
        <f>IF('1. SOUHRNNÉ INFORMACE'!B5=0,"",'1. SOUHRNNÉ INFORMACE'!B5)</f>
        <v/>
      </c>
      <c r="C1" s="265"/>
      <c r="D1" s="315"/>
      <c r="H1" s="100"/>
      <c r="I1" s="101"/>
      <c r="J1" s="100"/>
      <c r="K1" s="100"/>
      <c r="L1" s="100"/>
      <c r="M1" s="100"/>
    </row>
    <row r="2" spans="1:18" ht="17.399999999999999" customHeight="1" x14ac:dyDescent="0.3">
      <c r="A2" s="102" t="s">
        <v>38</v>
      </c>
      <c r="B2" s="257" t="str">
        <f>IF('1. SOUHRNNÉ INFORMACE'!B6=0,"",'1. SOUHRNNÉ INFORMACE'!B6)</f>
        <v/>
      </c>
      <c r="C2" s="258"/>
      <c r="D2" s="315"/>
      <c r="H2" s="103"/>
      <c r="I2" s="103"/>
      <c r="J2" s="103"/>
      <c r="K2" s="103"/>
      <c r="L2" s="103"/>
      <c r="M2" s="100"/>
    </row>
    <row r="3" spans="1:18" ht="16.95" customHeight="1" x14ac:dyDescent="0.3">
      <c r="A3" s="102" t="s">
        <v>59</v>
      </c>
      <c r="B3" s="257" t="str">
        <f>IF('1. SOUHRNNÉ INFORMACE'!B9=0,"",'1. SOUHRNNÉ INFORMACE'!B9)</f>
        <v/>
      </c>
      <c r="C3" s="258"/>
      <c r="D3" s="315"/>
      <c r="H3" s="103"/>
      <c r="I3" s="103"/>
      <c r="J3" s="103"/>
      <c r="K3" s="103"/>
      <c r="L3" s="103"/>
      <c r="M3" s="100"/>
    </row>
    <row r="4" spans="1:18" ht="16.95" customHeight="1" thickBot="1" x14ac:dyDescent="0.35">
      <c r="A4" s="104" t="s">
        <v>60</v>
      </c>
      <c r="B4" s="257" t="str">
        <f>IF('1. SOUHRNNÉ INFORMACE'!B10=0,"",'1. SOUHRNNÉ INFORMACE'!B10)</f>
        <v/>
      </c>
      <c r="C4" s="258"/>
      <c r="D4" s="315"/>
      <c r="H4" s="103"/>
      <c r="I4" s="103"/>
      <c r="J4" s="103"/>
      <c r="K4" s="103"/>
      <c r="L4" s="103"/>
      <c r="M4" s="100"/>
    </row>
    <row r="5" spans="1:18" s="35" customFormat="1" ht="2.4" customHeight="1" thickBot="1" x14ac:dyDescent="0.35">
      <c r="A5" s="105"/>
      <c r="B5" s="33"/>
      <c r="C5" s="106"/>
      <c r="D5" s="107"/>
      <c r="I5" s="108" t="str">
        <f>IF(D30&gt;0,"Vyplňte sloupec Čerpané finanční prostředky v Kč"," ")</f>
        <v xml:space="preserve"> </v>
      </c>
    </row>
    <row r="6" spans="1:18" ht="21.6" customHeight="1" x14ac:dyDescent="0.3">
      <c r="A6" s="316" t="str">
        <f>IF('1. SOUHRNNÉ INFORMACE'!B2=0,"",'1. SOUHRNNÉ INFORMACE'!B2)</f>
        <v>VSA21</v>
      </c>
      <c r="B6" s="317"/>
      <c r="C6" s="109">
        <f>'1. SOUHRNNÉ INFORMACE'!B11-'1. SOUHRNNÉ INFORMACE'!B12</f>
        <v>0</v>
      </c>
      <c r="D6" s="83"/>
      <c r="E6" s="110"/>
      <c r="F6" s="111"/>
      <c r="G6" s="111"/>
      <c r="I6" s="108"/>
    </row>
    <row r="7" spans="1:18" x14ac:dyDescent="0.3">
      <c r="A7" s="14" t="s">
        <v>90</v>
      </c>
      <c r="K7" s="14" t="s">
        <v>192</v>
      </c>
      <c r="L7" s="57"/>
      <c r="M7" s="57"/>
      <c r="N7" s="57"/>
    </row>
    <row r="8" spans="1:18" x14ac:dyDescent="0.3">
      <c r="A8" s="314"/>
      <c r="B8" s="314"/>
      <c r="C8" s="314"/>
      <c r="D8" s="314"/>
      <c r="E8" s="314"/>
      <c r="F8" s="314"/>
      <c r="G8" s="314"/>
      <c r="H8" s="314"/>
      <c r="I8" s="314"/>
      <c r="K8" s="112"/>
      <c r="L8" s="112"/>
      <c r="M8" s="112"/>
      <c r="N8" s="112"/>
      <c r="O8" s="112"/>
      <c r="P8" s="112"/>
      <c r="Q8" s="112"/>
      <c r="R8" s="113"/>
    </row>
    <row r="9" spans="1:18" x14ac:dyDescent="0.3">
      <c r="A9" s="314"/>
      <c r="B9" s="314"/>
      <c r="C9" s="314"/>
      <c r="D9" s="314"/>
      <c r="E9" s="314"/>
      <c r="F9" s="314"/>
      <c r="G9" s="314"/>
      <c r="H9" s="314"/>
      <c r="I9" s="314"/>
      <c r="K9" s="113"/>
      <c r="L9" s="113"/>
      <c r="M9" s="113"/>
      <c r="N9" s="113"/>
      <c r="O9" s="113"/>
      <c r="P9" s="113"/>
      <c r="Q9" s="113"/>
      <c r="R9" s="113"/>
    </row>
    <row r="10" spans="1:18" ht="27.6" customHeight="1" x14ac:dyDescent="0.3">
      <c r="A10" s="314"/>
      <c r="B10" s="314"/>
      <c r="C10" s="314"/>
      <c r="D10" s="314"/>
      <c r="E10" s="314"/>
      <c r="F10" s="314"/>
      <c r="G10" s="314"/>
      <c r="H10" s="314"/>
      <c r="I10" s="314"/>
      <c r="K10" s="313" t="s">
        <v>212</v>
      </c>
      <c r="L10" s="313"/>
      <c r="M10" s="313"/>
      <c r="N10" s="313"/>
      <c r="O10" s="313"/>
      <c r="P10" s="313"/>
      <c r="Q10" s="313"/>
      <c r="R10" s="313"/>
    </row>
    <row r="11" spans="1:18" x14ac:dyDescent="0.3">
      <c r="A11" s="314"/>
      <c r="B11" s="314"/>
      <c r="C11" s="314"/>
      <c r="D11" s="314"/>
      <c r="E11" s="314"/>
      <c r="F11" s="314"/>
      <c r="G11" s="314"/>
      <c r="H11" s="314"/>
      <c r="I11" s="314"/>
    </row>
    <row r="12" spans="1:18" x14ac:dyDescent="0.3">
      <c r="A12" s="314"/>
      <c r="B12" s="314"/>
      <c r="C12" s="314"/>
      <c r="D12" s="314"/>
      <c r="E12" s="314"/>
      <c r="F12" s="314"/>
      <c r="G12" s="314"/>
      <c r="H12" s="314"/>
      <c r="I12" s="314"/>
    </row>
    <row r="13" spans="1:18" x14ac:dyDescent="0.3">
      <c r="A13" s="314"/>
      <c r="B13" s="314"/>
      <c r="C13" s="314"/>
      <c r="D13" s="314"/>
      <c r="E13" s="314"/>
      <c r="F13" s="314"/>
      <c r="G13" s="314"/>
      <c r="H13" s="314"/>
      <c r="I13" s="314"/>
    </row>
    <row r="14" spans="1:18" x14ac:dyDescent="0.3">
      <c r="A14" s="314"/>
      <c r="B14" s="314"/>
      <c r="C14" s="314"/>
      <c r="D14" s="314"/>
      <c r="E14" s="314"/>
      <c r="F14" s="314"/>
      <c r="G14" s="314"/>
      <c r="H14" s="314"/>
      <c r="I14" s="314"/>
    </row>
    <row r="15" spans="1:18" x14ac:dyDescent="0.3">
      <c r="A15" s="314"/>
      <c r="B15" s="314"/>
      <c r="C15" s="314"/>
      <c r="D15" s="314"/>
      <c r="E15" s="314"/>
      <c r="F15" s="314"/>
      <c r="G15" s="314"/>
      <c r="H15" s="314"/>
      <c r="I15" s="314"/>
    </row>
    <row r="16" spans="1:18" x14ac:dyDescent="0.3">
      <c r="A16" s="314"/>
      <c r="B16" s="314"/>
      <c r="C16" s="314"/>
      <c r="D16" s="314"/>
      <c r="E16" s="314"/>
      <c r="F16" s="314"/>
      <c r="G16" s="314"/>
      <c r="H16" s="314"/>
      <c r="I16" s="314"/>
      <c r="K16" s="114" t="s">
        <v>99</v>
      </c>
      <c r="L16" s="115"/>
      <c r="M16" s="115"/>
      <c r="N16" s="115"/>
      <c r="O16" s="115"/>
      <c r="P16" s="115"/>
      <c r="Q16" s="115"/>
      <c r="R16" s="115"/>
    </row>
    <row r="17" spans="1:18" x14ac:dyDescent="0.3">
      <c r="A17" s="314"/>
      <c r="B17" s="314"/>
      <c r="C17" s="314"/>
      <c r="D17" s="314"/>
      <c r="E17" s="314"/>
      <c r="F17" s="314"/>
      <c r="G17" s="314"/>
      <c r="H17" s="314"/>
      <c r="I17" s="314"/>
      <c r="K17" s="114" t="s">
        <v>100</v>
      </c>
      <c r="L17" s="115"/>
      <c r="M17" s="115"/>
      <c r="N17" s="115"/>
      <c r="O17" s="115"/>
      <c r="P17" s="115"/>
      <c r="Q17" s="115"/>
      <c r="R17" s="115"/>
    </row>
    <row r="18" spans="1:18" x14ac:dyDescent="0.3">
      <c r="A18" s="314"/>
      <c r="B18" s="314"/>
      <c r="C18" s="314"/>
      <c r="D18" s="314"/>
      <c r="E18" s="314"/>
      <c r="F18" s="314"/>
      <c r="G18" s="314"/>
      <c r="H18" s="314"/>
      <c r="I18" s="314"/>
      <c r="K18" s="115"/>
      <c r="L18" s="115"/>
      <c r="M18" s="115"/>
      <c r="N18" s="115"/>
      <c r="O18" s="115"/>
      <c r="P18" s="115"/>
      <c r="Q18" s="115"/>
      <c r="R18" s="115"/>
    </row>
    <row r="19" spans="1:18" x14ac:dyDescent="0.3">
      <c r="A19" s="314"/>
      <c r="B19" s="314"/>
      <c r="C19" s="314"/>
      <c r="D19" s="314"/>
      <c r="E19" s="314"/>
      <c r="F19" s="314"/>
      <c r="G19" s="314"/>
      <c r="H19" s="314"/>
      <c r="I19" s="314"/>
    </row>
    <row r="20" spans="1:18" x14ac:dyDescent="0.3">
      <c r="A20" s="314"/>
      <c r="B20" s="314"/>
      <c r="C20" s="314"/>
      <c r="D20" s="314"/>
      <c r="E20" s="314"/>
      <c r="F20" s="314"/>
      <c r="G20" s="314"/>
      <c r="H20" s="314"/>
      <c r="I20" s="314"/>
    </row>
    <row r="21" spans="1:18" x14ac:dyDescent="0.3">
      <c r="A21" s="314"/>
      <c r="B21" s="314"/>
      <c r="C21" s="314"/>
      <c r="D21" s="314"/>
      <c r="E21" s="314"/>
      <c r="F21" s="314"/>
      <c r="G21" s="314"/>
      <c r="H21" s="314"/>
      <c r="I21" s="314"/>
    </row>
    <row r="22" spans="1:18" x14ac:dyDescent="0.3">
      <c r="A22" s="314"/>
      <c r="B22" s="314"/>
      <c r="C22" s="314"/>
      <c r="D22" s="314"/>
      <c r="E22" s="314"/>
      <c r="F22" s="314"/>
      <c r="G22" s="314"/>
      <c r="H22" s="314"/>
      <c r="I22" s="314"/>
    </row>
    <row r="23" spans="1:18" x14ac:dyDescent="0.3">
      <c r="A23" s="314"/>
      <c r="B23" s="314"/>
      <c r="C23" s="314"/>
      <c r="D23" s="314"/>
      <c r="E23" s="314"/>
      <c r="F23" s="314"/>
      <c r="G23" s="314"/>
      <c r="H23" s="314"/>
      <c r="I23" s="314"/>
    </row>
    <row r="24" spans="1:18" x14ac:dyDescent="0.3">
      <c r="A24" s="314"/>
      <c r="B24" s="314"/>
      <c r="C24" s="314"/>
      <c r="D24" s="314"/>
      <c r="E24" s="314"/>
      <c r="F24" s="314"/>
      <c r="G24" s="314"/>
      <c r="H24" s="314"/>
      <c r="I24" s="314"/>
    </row>
    <row r="25" spans="1:18" x14ac:dyDescent="0.3">
      <c r="A25" s="314"/>
      <c r="B25" s="314"/>
      <c r="C25" s="314"/>
      <c r="D25" s="314"/>
      <c r="E25" s="314"/>
      <c r="F25" s="314"/>
      <c r="G25" s="314"/>
      <c r="H25" s="314"/>
      <c r="I25" s="314"/>
    </row>
    <row r="26" spans="1:18" x14ac:dyDescent="0.3">
      <c r="A26" s="314"/>
      <c r="B26" s="314"/>
      <c r="C26" s="314"/>
      <c r="D26" s="314"/>
      <c r="E26" s="314"/>
      <c r="F26" s="314"/>
      <c r="G26" s="314"/>
      <c r="H26" s="314"/>
      <c r="I26" s="314"/>
    </row>
    <row r="27" spans="1:18" x14ac:dyDescent="0.3">
      <c r="A27" s="314"/>
      <c r="B27" s="314"/>
      <c r="C27" s="314"/>
      <c r="D27" s="314"/>
      <c r="E27" s="314"/>
      <c r="F27" s="314"/>
      <c r="G27" s="314"/>
      <c r="H27" s="314"/>
      <c r="I27" s="314"/>
    </row>
    <row r="28" spans="1:18" x14ac:dyDescent="0.3">
      <c r="A28" s="314"/>
      <c r="B28" s="314"/>
      <c r="C28" s="314"/>
      <c r="D28" s="314"/>
      <c r="E28" s="314"/>
      <c r="F28" s="314"/>
      <c r="G28" s="314"/>
      <c r="H28" s="314"/>
      <c r="I28" s="314"/>
    </row>
    <row r="29" spans="1:18" x14ac:dyDescent="0.3">
      <c r="A29" s="314"/>
      <c r="B29" s="314"/>
      <c r="C29" s="314"/>
      <c r="D29" s="314"/>
      <c r="E29" s="314"/>
      <c r="F29" s="314"/>
      <c r="G29" s="314"/>
      <c r="H29" s="314"/>
      <c r="I29" s="314"/>
    </row>
    <row r="30" spans="1:18" x14ac:dyDescent="0.3">
      <c r="A30" s="314"/>
      <c r="B30" s="314"/>
      <c r="C30" s="314"/>
      <c r="D30" s="314"/>
      <c r="E30" s="314"/>
      <c r="F30" s="314"/>
      <c r="G30" s="314"/>
      <c r="H30" s="314"/>
      <c r="I30" s="314"/>
    </row>
    <row r="31" spans="1:18" x14ac:dyDescent="0.3">
      <c r="A31" s="314"/>
      <c r="B31" s="314"/>
      <c r="C31" s="314"/>
      <c r="D31" s="314"/>
      <c r="E31" s="314"/>
      <c r="F31" s="314"/>
      <c r="G31" s="314"/>
      <c r="H31" s="314"/>
      <c r="I31" s="314"/>
    </row>
    <row r="32" spans="1:18" x14ac:dyDescent="0.3">
      <c r="A32" s="314"/>
      <c r="B32" s="314"/>
      <c r="C32" s="314"/>
      <c r="D32" s="314"/>
      <c r="E32" s="314"/>
      <c r="F32" s="314"/>
      <c r="G32" s="314"/>
      <c r="H32" s="314"/>
      <c r="I32" s="314"/>
    </row>
    <row r="33" spans="1:9" x14ac:dyDescent="0.3">
      <c r="A33" s="314"/>
      <c r="B33" s="314"/>
      <c r="C33" s="314"/>
      <c r="D33" s="314"/>
      <c r="E33" s="314"/>
      <c r="F33" s="314"/>
      <c r="G33" s="314"/>
      <c r="H33" s="314"/>
      <c r="I33" s="314"/>
    </row>
    <row r="34" spans="1:9" x14ac:dyDescent="0.3">
      <c r="A34" s="314"/>
      <c r="B34" s="314"/>
      <c r="C34" s="314"/>
      <c r="D34" s="314"/>
      <c r="E34" s="314"/>
      <c r="F34" s="314"/>
      <c r="G34" s="314"/>
      <c r="H34" s="314"/>
      <c r="I34" s="314"/>
    </row>
    <row r="35" spans="1:9" x14ac:dyDescent="0.3">
      <c r="A35" s="314"/>
      <c r="B35" s="314"/>
      <c r="C35" s="314"/>
      <c r="D35" s="314"/>
      <c r="E35" s="314"/>
      <c r="F35" s="314"/>
      <c r="G35" s="314"/>
      <c r="H35" s="314"/>
      <c r="I35" s="314"/>
    </row>
    <row r="36" spans="1:9" x14ac:dyDescent="0.3">
      <c r="A36" s="314"/>
      <c r="B36" s="314"/>
      <c r="C36" s="314"/>
      <c r="D36" s="314"/>
      <c r="E36" s="314"/>
      <c r="F36" s="314"/>
      <c r="G36" s="314"/>
      <c r="H36" s="314"/>
      <c r="I36" s="314"/>
    </row>
    <row r="37" spans="1:9" x14ac:dyDescent="0.3">
      <c r="A37" s="314"/>
      <c r="B37" s="314"/>
      <c r="C37" s="314"/>
      <c r="D37" s="314"/>
      <c r="E37" s="314"/>
      <c r="F37" s="314"/>
      <c r="G37" s="314"/>
      <c r="H37" s="314"/>
      <c r="I37" s="314"/>
    </row>
    <row r="38" spans="1:9" x14ac:dyDescent="0.3">
      <c r="A38" s="314"/>
      <c r="B38" s="314"/>
      <c r="C38" s="314"/>
      <c r="D38" s="314"/>
      <c r="E38" s="314"/>
      <c r="F38" s="314"/>
      <c r="G38" s="314"/>
      <c r="H38" s="314"/>
      <c r="I38" s="314"/>
    </row>
    <row r="39" spans="1:9" x14ac:dyDescent="0.3">
      <c r="A39" s="314"/>
      <c r="B39" s="314"/>
      <c r="C39" s="314"/>
      <c r="D39" s="314"/>
      <c r="E39" s="314"/>
      <c r="F39" s="314"/>
      <c r="G39" s="314"/>
      <c r="H39" s="314"/>
      <c r="I39" s="314"/>
    </row>
    <row r="40" spans="1:9" x14ac:dyDescent="0.3">
      <c r="A40" s="314"/>
      <c r="B40" s="314"/>
      <c r="C40" s="314"/>
      <c r="D40" s="314"/>
      <c r="E40" s="314"/>
      <c r="F40" s="314"/>
      <c r="G40" s="314"/>
      <c r="H40" s="314"/>
      <c r="I40" s="314"/>
    </row>
    <row r="41" spans="1:9" x14ac:dyDescent="0.3">
      <c r="A41" s="314"/>
      <c r="B41" s="314"/>
      <c r="C41" s="314"/>
      <c r="D41" s="314"/>
      <c r="E41" s="314"/>
      <c r="F41" s="314"/>
      <c r="G41" s="314"/>
      <c r="H41" s="314"/>
      <c r="I41" s="314"/>
    </row>
    <row r="42" spans="1:9" x14ac:dyDescent="0.3">
      <c r="A42" s="314"/>
      <c r="B42" s="314"/>
      <c r="C42" s="314"/>
      <c r="D42" s="314"/>
      <c r="E42" s="314"/>
      <c r="F42" s="314"/>
      <c r="G42" s="314"/>
      <c r="H42" s="314"/>
      <c r="I42" s="314"/>
    </row>
    <row r="43" spans="1:9" x14ac:dyDescent="0.3">
      <c r="A43" s="116" t="s">
        <v>91</v>
      </c>
      <c r="B43" s="116"/>
      <c r="C43" s="318">
        <v>44561</v>
      </c>
      <c r="D43" s="318"/>
      <c r="E43" s="318"/>
      <c r="F43" s="318"/>
      <c r="G43" s="318"/>
      <c r="H43" s="318"/>
      <c r="I43" s="318"/>
    </row>
    <row r="44" spans="1:9" x14ac:dyDescent="0.3">
      <c r="B44" s="117"/>
      <c r="C44" s="117"/>
      <c r="D44" s="117"/>
      <c r="E44" s="117"/>
      <c r="F44" s="117"/>
      <c r="G44" s="117"/>
      <c r="H44" s="117"/>
      <c r="I44" s="117"/>
    </row>
    <row r="45" spans="1:9" ht="27.6" customHeight="1" x14ac:dyDescent="0.3">
      <c r="A45" s="270" t="s">
        <v>67</v>
      </c>
      <c r="B45" s="270"/>
      <c r="C45" s="270"/>
      <c r="D45" s="270"/>
      <c r="E45" s="270"/>
      <c r="F45" s="270"/>
      <c r="G45" s="270"/>
      <c r="H45" s="270"/>
      <c r="I45" s="270"/>
    </row>
    <row r="46" spans="1:9" x14ac:dyDescent="0.3">
      <c r="A46" s="118" t="s">
        <v>29</v>
      </c>
      <c r="B46" s="118"/>
      <c r="C46" s="118"/>
      <c r="D46" s="118"/>
      <c r="E46" s="118"/>
    </row>
    <row r="47" spans="1:9" x14ac:dyDescent="0.3">
      <c r="B47" s="7"/>
    </row>
    <row r="48" spans="1:9" x14ac:dyDescent="0.3">
      <c r="A48" s="7" t="s">
        <v>30</v>
      </c>
    </row>
    <row r="49" spans="1:9" x14ac:dyDescent="0.3">
      <c r="A49" s="7"/>
    </row>
    <row r="50" spans="1:9" x14ac:dyDescent="0.3">
      <c r="A50" s="7"/>
    </row>
    <row r="51" spans="1:9" x14ac:dyDescent="0.3">
      <c r="A51" s="273" t="s">
        <v>53</v>
      </c>
      <c r="B51" s="273"/>
      <c r="C51" s="27" t="s">
        <v>54</v>
      </c>
      <c r="E51" s="312"/>
      <c r="F51" s="312"/>
      <c r="G51" s="312"/>
      <c r="H51" s="312"/>
      <c r="I51" s="312"/>
    </row>
    <row r="52" spans="1:9" x14ac:dyDescent="0.3">
      <c r="A52" s="310">
        <f>'1. SOUHRNNÉ INFORMACE'!A44</f>
        <v>0</v>
      </c>
      <c r="B52" s="311"/>
      <c r="C52" s="28"/>
      <c r="E52" s="312"/>
      <c r="F52" s="312"/>
      <c r="G52" s="312"/>
      <c r="H52" s="312"/>
      <c r="I52" s="312"/>
    </row>
    <row r="53" spans="1:9" x14ac:dyDescent="0.3">
      <c r="A53" s="310">
        <f>'1. SOUHRNNÉ INFORMACE'!A45</f>
        <v>0</v>
      </c>
      <c r="B53" s="311"/>
      <c r="C53" s="185"/>
      <c r="E53" s="312"/>
      <c r="F53" s="312"/>
      <c r="G53" s="312"/>
      <c r="H53" s="312"/>
      <c r="I53" s="312"/>
    </row>
    <row r="54" spans="1:9" x14ac:dyDescent="0.3">
      <c r="A54" s="310">
        <f>'1. SOUHRNNÉ INFORMACE'!A46</f>
        <v>0</v>
      </c>
      <c r="B54" s="311"/>
      <c r="C54" s="28"/>
      <c r="E54" s="312"/>
      <c r="F54" s="312"/>
      <c r="G54" s="312"/>
      <c r="H54" s="312"/>
      <c r="I54" s="312"/>
    </row>
    <row r="55" spans="1:9" x14ac:dyDescent="0.3">
      <c r="A55" s="310">
        <f>'1. SOUHRNNÉ INFORMACE'!A47</f>
        <v>0</v>
      </c>
      <c r="B55" s="311"/>
      <c r="C55" s="28"/>
      <c r="E55" s="312"/>
      <c r="F55" s="312"/>
      <c r="G55" s="312"/>
      <c r="H55" s="312"/>
      <c r="I55" s="312"/>
    </row>
    <row r="56" spans="1:9" x14ac:dyDescent="0.3">
      <c r="B56" s="58"/>
      <c r="C56" s="11"/>
      <c r="D56" s="25"/>
      <c r="E56" s="309" t="s">
        <v>81</v>
      </c>
      <c r="F56" s="309"/>
      <c r="G56" s="309"/>
      <c r="H56" s="309"/>
      <c r="I56" s="309"/>
    </row>
    <row r="57" spans="1:9" x14ac:dyDescent="0.3">
      <c r="B57" s="50"/>
      <c r="C57" s="11"/>
    </row>
    <row r="58" spans="1:9" x14ac:dyDescent="0.3">
      <c r="B58" s="50"/>
      <c r="C58" s="11"/>
    </row>
    <row r="59" spans="1:9" x14ac:dyDescent="0.3">
      <c r="B59" s="50"/>
    </row>
    <row r="60" spans="1:9" x14ac:dyDescent="0.3">
      <c r="B60" s="50"/>
    </row>
    <row r="61" spans="1:9" x14ac:dyDescent="0.3">
      <c r="A61" s="119"/>
      <c r="B61" s="117"/>
      <c r="C61" s="117"/>
      <c r="D61" s="117"/>
      <c r="E61" s="117"/>
      <c r="F61" s="117"/>
      <c r="G61" s="117"/>
      <c r="H61" s="117"/>
      <c r="I61" s="117"/>
    </row>
    <row r="62" spans="1:9" x14ac:dyDescent="0.3">
      <c r="A62" s="119"/>
      <c r="B62" s="117"/>
      <c r="C62" s="117"/>
      <c r="D62" s="117"/>
      <c r="E62" s="117"/>
      <c r="F62" s="117"/>
      <c r="G62" s="117"/>
      <c r="H62" s="117"/>
      <c r="I62" s="117"/>
    </row>
    <row r="63" spans="1:9" x14ac:dyDescent="0.3">
      <c r="A63" s="117"/>
      <c r="B63" s="117"/>
      <c r="C63" s="117"/>
      <c r="D63" s="117"/>
      <c r="E63" s="117"/>
      <c r="F63" s="117"/>
      <c r="G63" s="117"/>
      <c r="H63" s="117"/>
      <c r="I63" s="117"/>
    </row>
    <row r="64" spans="1:9" x14ac:dyDescent="0.3">
      <c r="A64" s="120"/>
      <c r="B64" s="120"/>
      <c r="C64" s="120"/>
      <c r="D64" s="120"/>
      <c r="E64" s="120"/>
      <c r="F64" s="120"/>
      <c r="G64" s="120"/>
      <c r="H64" s="120"/>
      <c r="I64" s="120"/>
    </row>
    <row r="65" spans="1:9" x14ac:dyDescent="0.3">
      <c r="A65" s="120"/>
      <c r="B65" s="120"/>
      <c r="C65" s="120"/>
      <c r="D65" s="120"/>
      <c r="E65" s="120"/>
      <c r="F65" s="120"/>
      <c r="G65" s="120"/>
      <c r="H65" s="120"/>
      <c r="I65" s="120"/>
    </row>
    <row r="66" spans="1:9" x14ac:dyDescent="0.3">
      <c r="A66" s="120"/>
      <c r="B66" s="120"/>
      <c r="C66" s="120"/>
      <c r="D66" s="120"/>
      <c r="E66" s="120"/>
      <c r="F66" s="120"/>
      <c r="G66" s="120"/>
      <c r="H66" s="120"/>
      <c r="I66" s="120"/>
    </row>
  </sheetData>
  <sheetProtection algorithmName="SHA-512" hashValue="03UNEj10NCmirSi735fNSmqIIc4KmyE4xTun2lYIaqeZelX4y5bTH5uGFb7qj+XmOg2cSo1Y1H0jwI9PJEeqog==" saltValue="rryPNXaU3m9bDb2CxZrmLg==" spinCount="100000" sheet="1" objects="1" scenarios="1"/>
  <mergeCells count="17"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  <mergeCell ref="E56:I56"/>
    <mergeCell ref="A51:B51"/>
    <mergeCell ref="A52:B52"/>
    <mergeCell ref="A54:B54"/>
    <mergeCell ref="A55:B55"/>
    <mergeCell ref="E51:I55"/>
    <mergeCell ref="A53:B53"/>
  </mergeCells>
  <conditionalFormatting sqref="A8">
    <cfRule type="cellIs" dxfId="62" priority="3" operator="equal">
      <formula>0</formula>
    </cfRule>
    <cfRule type="cellIs" dxfId="61" priority="4" operator="equal">
      <formula>0</formula>
    </cfRule>
  </conditionalFormatting>
  <conditionalFormatting sqref="A52:A55">
    <cfRule type="cellIs" dxfId="60" priority="2" operator="equal">
      <formula>0</formula>
    </cfRule>
  </conditionalFormatting>
  <conditionalFormatting sqref="M1:M6">
    <cfRule type="containsText" dxfId="59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9B0BD-2207-4731-9302-5E2E96BC54CE}">
  <sheetPr codeName="List5">
    <pageSetUpPr fitToPage="1"/>
  </sheetPr>
  <dimension ref="A1:M109"/>
  <sheetViews>
    <sheetView workbookViewId="0">
      <selection activeCell="E12" sqref="E12"/>
    </sheetView>
  </sheetViews>
  <sheetFormatPr defaultColWidth="8.88671875" defaultRowHeight="14.4" x14ac:dyDescent="0.3"/>
  <cols>
    <col min="1" max="1" width="18" style="6" customWidth="1"/>
    <col min="2" max="2" width="21.6640625" style="6" customWidth="1"/>
    <col min="3" max="3" width="22.6640625" style="6" customWidth="1"/>
    <col min="4" max="4" width="18.33203125" style="6" customWidth="1"/>
    <col min="5" max="5" width="24.6640625" style="6" customWidth="1"/>
    <col min="6" max="6" width="20.33203125" style="6" customWidth="1"/>
    <col min="7" max="7" width="12" style="6" customWidth="1"/>
    <col min="8" max="8" width="17.33203125" style="6" customWidth="1"/>
    <col min="9" max="9" width="18.109375" style="6" customWidth="1"/>
    <col min="10" max="10" width="15.33203125" style="6" customWidth="1"/>
    <col min="11" max="11" width="14.33203125" style="6" customWidth="1"/>
    <col min="12" max="12" width="12.33203125" style="6" customWidth="1"/>
    <col min="13" max="13" width="34.44140625" style="6" customWidth="1"/>
    <col min="14" max="16384" width="8.88671875" style="6"/>
  </cols>
  <sheetData>
    <row r="1" spans="1:13" ht="18.600000000000001" customHeight="1" x14ac:dyDescent="0.3">
      <c r="A1" s="189" t="str">
        <f>'[2]1. SOUHRNNÉ INFORMACE'!A5</f>
        <v>Příjemce dotace (název)</v>
      </c>
      <c r="B1" s="264" t="str">
        <f>IF('1. SOUHRNNÉ INFORMACE'!B5=0,"",'1. SOUHRNNÉ INFORMACE'!B5)</f>
        <v/>
      </c>
      <c r="C1" s="265"/>
      <c r="D1" s="322"/>
      <c r="I1" s="121"/>
    </row>
    <row r="2" spans="1:13" ht="17.399999999999999" customHeight="1" x14ac:dyDescent="0.3">
      <c r="A2" s="102" t="s">
        <v>38</v>
      </c>
      <c r="B2" s="257" t="str">
        <f>IF('1. SOUHRNNÉ INFORMACE'!B6=0,"",'1. SOUHRNNÉ INFORMACE'!B6)</f>
        <v/>
      </c>
      <c r="C2" s="258"/>
      <c r="D2" s="322"/>
      <c r="H2" s="122" t="s">
        <v>175</v>
      </c>
      <c r="I2" s="122"/>
      <c r="J2" s="122"/>
      <c r="K2" s="122"/>
      <c r="L2" s="122"/>
    </row>
    <row r="3" spans="1:13" ht="16.95" customHeight="1" x14ac:dyDescent="0.3">
      <c r="A3" s="102" t="s">
        <v>59</v>
      </c>
      <c r="B3" s="257" t="str">
        <f>IF('1. SOUHRNNÉ INFORMACE'!B9=0,"",'1. SOUHRNNÉ INFORMACE'!B9)</f>
        <v/>
      </c>
      <c r="C3" s="258"/>
      <c r="D3" s="322"/>
      <c r="H3" s="122" t="s">
        <v>176</v>
      </c>
      <c r="I3" s="122"/>
      <c r="J3" s="122"/>
      <c r="K3" s="122"/>
      <c r="L3" s="122"/>
    </row>
    <row r="4" spans="1:13" ht="16.95" customHeight="1" thickBot="1" x14ac:dyDescent="0.35">
      <c r="A4" s="104" t="s">
        <v>60</v>
      </c>
      <c r="B4" s="257" t="str">
        <f>IF('1. SOUHRNNÉ INFORMACE'!B10=0,"",'1. SOUHRNNÉ INFORMACE'!B10)</f>
        <v/>
      </c>
      <c r="C4" s="258"/>
      <c r="D4" s="323"/>
      <c r="H4" s="19"/>
      <c r="I4" s="19"/>
      <c r="J4" s="19"/>
      <c r="K4" s="19"/>
      <c r="L4" s="19"/>
    </row>
    <row r="5" spans="1:13" s="35" customFormat="1" ht="2.4" customHeight="1" thickBot="1" x14ac:dyDescent="0.35">
      <c r="A5" s="105"/>
      <c r="B5" s="33"/>
      <c r="C5" s="33"/>
      <c r="D5" s="34"/>
      <c r="I5" s="108" t="str">
        <f>IF(D44&gt;0,"Vyplňte sloupec Čerpané finanční prostředky v Kč"," ")</f>
        <v xml:space="preserve"> </v>
      </c>
    </row>
    <row r="6" spans="1:13" ht="21.6" customHeight="1" x14ac:dyDescent="0.3">
      <c r="A6" s="324" t="str">
        <f>IF('1. SOUHRNNÉ INFORMACE'!B2=0,"",'1. SOUHRNNÉ INFORMACE'!B2)</f>
        <v>VSA21</v>
      </c>
      <c r="B6" s="325"/>
      <c r="C6" s="37">
        <f>'1. SOUHRNNÉ INFORMACE'!B11-'1. SOUHRNNÉ INFORMACE'!B12</f>
        <v>0</v>
      </c>
      <c r="D6" s="38"/>
      <c r="E6" s="190"/>
      <c r="I6" s="108"/>
    </row>
    <row r="7" spans="1:13" x14ac:dyDescent="0.3">
      <c r="A7" s="266" t="s">
        <v>85</v>
      </c>
      <c r="B7" s="267" t="s">
        <v>62</v>
      </c>
      <c r="C7" s="267"/>
      <c r="D7" s="40">
        <f>'2. POUŽITÍ DOTACE'!D7</f>
        <v>0</v>
      </c>
      <c r="E7" s="123"/>
    </row>
    <row r="8" spans="1:13" ht="15.6" customHeight="1" x14ac:dyDescent="0.3">
      <c r="A8" s="326" t="s">
        <v>83</v>
      </c>
      <c r="B8" s="248"/>
      <c r="C8" s="249"/>
      <c r="D8" s="5">
        <v>0</v>
      </c>
      <c r="E8" s="191" t="s">
        <v>180</v>
      </c>
      <c r="F8" s="327" t="s">
        <v>78</v>
      </c>
    </row>
    <row r="9" spans="1:13" x14ac:dyDescent="0.3">
      <c r="A9" s="328" t="s">
        <v>213</v>
      </c>
      <c r="B9" s="329"/>
      <c r="C9" s="330"/>
      <c r="D9" s="5">
        <v>0</v>
      </c>
      <c r="E9" s="191" t="s">
        <v>180</v>
      </c>
      <c r="F9" s="327"/>
    </row>
    <row r="10" spans="1:13" x14ac:dyDescent="0.3">
      <c r="A10" s="328" t="s">
        <v>214</v>
      </c>
      <c r="B10" s="329"/>
      <c r="C10" s="330"/>
      <c r="D10" s="5">
        <v>0</v>
      </c>
      <c r="E10" s="191" t="s">
        <v>180</v>
      </c>
      <c r="F10" s="327"/>
      <c r="H10" s="124"/>
      <c r="J10" s="124"/>
      <c r="K10" s="192" t="s">
        <v>215</v>
      </c>
      <c r="L10" s="193"/>
      <c r="M10" s="193"/>
    </row>
    <row r="11" spans="1:13" x14ac:dyDescent="0.3">
      <c r="A11" s="187" t="s">
        <v>216</v>
      </c>
      <c r="B11" s="183"/>
      <c r="C11" s="184"/>
      <c r="D11" s="5">
        <v>0</v>
      </c>
      <c r="E11" s="191" t="s">
        <v>180</v>
      </c>
      <c r="J11" s="319" t="s">
        <v>217</v>
      </c>
    </row>
    <row r="12" spans="1:13" ht="57.6" customHeight="1" x14ac:dyDescent="0.3">
      <c r="A12" s="321" t="s">
        <v>177</v>
      </c>
      <c r="B12" s="321"/>
      <c r="C12" s="321"/>
      <c r="D12" s="127">
        <f>SUM(D8:D11)</f>
        <v>0</v>
      </c>
      <c r="E12" s="194" t="s">
        <v>218</v>
      </c>
      <c r="F12" s="195" t="s">
        <v>219</v>
      </c>
      <c r="G12" s="196" t="s">
        <v>220</v>
      </c>
      <c r="H12" s="197" t="s">
        <v>221</v>
      </c>
      <c r="J12" s="320"/>
      <c r="K12" s="197" t="s">
        <v>222</v>
      </c>
      <c r="L12" s="197" t="s">
        <v>223</v>
      </c>
    </row>
    <row r="13" spans="1:13" ht="75" customHeight="1" x14ac:dyDescent="0.3">
      <c r="A13" s="128" t="s">
        <v>94</v>
      </c>
      <c r="B13" s="128" t="s">
        <v>95</v>
      </c>
      <c r="C13" s="128" t="s">
        <v>172</v>
      </c>
      <c r="D13" s="129" t="s">
        <v>178</v>
      </c>
      <c r="E13" s="129" t="s">
        <v>224</v>
      </c>
      <c r="F13" s="128" t="s">
        <v>171</v>
      </c>
      <c r="G13" s="130" t="s">
        <v>96</v>
      </c>
      <c r="H13" s="131" t="s">
        <v>97</v>
      </c>
      <c r="I13" s="132" t="s">
        <v>225</v>
      </c>
      <c r="J13" s="133" t="s">
        <v>98</v>
      </c>
      <c r="K13" s="130" t="s">
        <v>173</v>
      </c>
      <c r="L13" s="130" t="s">
        <v>226</v>
      </c>
      <c r="M13" s="6" t="s">
        <v>174</v>
      </c>
    </row>
    <row r="14" spans="1:13" x14ac:dyDescent="0.3">
      <c r="A14" s="1"/>
      <c r="B14" s="1"/>
      <c r="C14" s="1"/>
      <c r="D14" s="1"/>
      <c r="E14" s="1"/>
      <c r="F14" s="1"/>
      <c r="G14" s="9"/>
      <c r="H14" s="9"/>
      <c r="I14" s="9"/>
      <c r="J14" s="9"/>
      <c r="K14" s="9"/>
      <c r="L14" s="9"/>
      <c r="M14" s="6" t="str">
        <f>IF(D14&lt;&gt;"", "Vyplňte, prosím, pouze žluté buňky","")</f>
        <v/>
      </c>
    </row>
    <row r="15" spans="1:13" x14ac:dyDescent="0.3">
      <c r="A15" s="1"/>
      <c r="B15" s="1"/>
      <c r="C15" s="1"/>
      <c r="D15" s="1"/>
      <c r="E15" s="1"/>
      <c r="F15" s="1"/>
      <c r="G15" s="9"/>
      <c r="H15" s="9"/>
      <c r="I15" s="9"/>
      <c r="J15" s="9"/>
      <c r="K15" s="9"/>
      <c r="L15" s="9"/>
      <c r="M15" s="6" t="str">
        <f>IF(D15&lt;&gt;"", "Vyplňte, prosím, pouze žluté buňky","")</f>
        <v/>
      </c>
    </row>
    <row r="16" spans="1:13" x14ac:dyDescent="0.3">
      <c r="A16" s="1"/>
      <c r="B16" s="1"/>
      <c r="C16" s="1"/>
      <c r="D16" s="1"/>
      <c r="E16" s="1"/>
      <c r="F16" s="1"/>
      <c r="G16" s="9"/>
      <c r="H16" s="9"/>
      <c r="I16" s="9"/>
      <c r="J16" s="9"/>
      <c r="K16" s="9"/>
      <c r="L16" s="9"/>
      <c r="M16" s="6" t="str">
        <f>IF(D16&lt;&gt;"", "Vyplňte, prosím, pouze žluté buňky","")</f>
        <v/>
      </c>
    </row>
    <row r="17" spans="1:13" x14ac:dyDescent="0.3">
      <c r="A17" s="1"/>
      <c r="B17" s="1"/>
      <c r="C17" s="1"/>
      <c r="D17" s="1"/>
      <c r="E17" s="1"/>
      <c r="F17" s="1"/>
      <c r="G17" s="9"/>
      <c r="H17" s="9"/>
      <c r="I17" s="9"/>
      <c r="J17" s="9"/>
      <c r="K17" s="9"/>
      <c r="L17" s="9"/>
      <c r="M17" s="6" t="str">
        <f t="shared" ref="M17:M48" si="0">IF(D17&lt;&gt;"", "Vyplňte, prosím, pouze žluté buňky","")</f>
        <v/>
      </c>
    </row>
    <row r="18" spans="1:13" x14ac:dyDescent="0.3">
      <c r="A18" s="1"/>
      <c r="B18" s="1"/>
      <c r="C18" s="1"/>
      <c r="D18" s="1"/>
      <c r="E18" s="1"/>
      <c r="F18" s="1"/>
      <c r="G18" s="9"/>
      <c r="H18" s="9"/>
      <c r="I18" s="9"/>
      <c r="J18" s="9"/>
      <c r="K18" s="9"/>
      <c r="L18" s="9"/>
      <c r="M18" s="6" t="str">
        <f t="shared" si="0"/>
        <v/>
      </c>
    </row>
    <row r="19" spans="1:13" x14ac:dyDescent="0.3">
      <c r="A19" s="1"/>
      <c r="B19" s="1"/>
      <c r="C19" s="1"/>
      <c r="D19" s="1"/>
      <c r="E19" s="1"/>
      <c r="F19" s="1"/>
      <c r="G19" s="9"/>
      <c r="H19" s="9" t="s">
        <v>174</v>
      </c>
      <c r="I19" s="9"/>
      <c r="J19" s="9"/>
      <c r="K19" s="9"/>
      <c r="L19" s="9"/>
      <c r="M19" s="6" t="str">
        <f t="shared" si="0"/>
        <v/>
      </c>
    </row>
    <row r="20" spans="1:13" x14ac:dyDescent="0.3">
      <c r="A20" s="1"/>
      <c r="B20" s="1"/>
      <c r="C20" s="1"/>
      <c r="D20" s="1"/>
      <c r="E20" s="1"/>
      <c r="F20" s="1"/>
      <c r="G20" s="9"/>
      <c r="H20" s="9"/>
      <c r="I20" s="9"/>
      <c r="J20" s="9"/>
      <c r="K20" s="9"/>
      <c r="L20" s="9"/>
      <c r="M20" s="6" t="str">
        <f t="shared" si="0"/>
        <v/>
      </c>
    </row>
    <row r="21" spans="1:13" x14ac:dyDescent="0.3">
      <c r="A21" s="1"/>
      <c r="B21" s="1"/>
      <c r="C21" s="1"/>
      <c r="D21" s="1"/>
      <c r="E21" s="1"/>
      <c r="F21" s="1"/>
      <c r="G21" s="9"/>
      <c r="H21" s="9"/>
      <c r="I21" s="9"/>
      <c r="J21" s="9"/>
      <c r="K21" s="9"/>
      <c r="L21" s="9"/>
      <c r="M21" s="6" t="str">
        <f t="shared" si="0"/>
        <v/>
      </c>
    </row>
    <row r="22" spans="1:13" x14ac:dyDescent="0.3">
      <c r="A22" s="1"/>
      <c r="B22" s="1"/>
      <c r="C22" s="1"/>
      <c r="D22" s="1"/>
      <c r="E22" s="1"/>
      <c r="F22" s="1"/>
      <c r="G22" s="9"/>
      <c r="H22" s="9"/>
      <c r="I22" s="9"/>
      <c r="J22" s="9"/>
      <c r="K22" s="9"/>
      <c r="L22" s="9"/>
      <c r="M22" s="6" t="str">
        <f>IF(D22&lt;&gt;"", "Vyplňte, prosím, pouze žluté buňky","")</f>
        <v/>
      </c>
    </row>
    <row r="23" spans="1:13" x14ac:dyDescent="0.3">
      <c r="A23" s="1"/>
      <c r="B23" s="1"/>
      <c r="C23" s="1"/>
      <c r="D23" s="1"/>
      <c r="E23" s="1"/>
      <c r="F23" s="1"/>
      <c r="G23" s="9"/>
      <c r="H23" s="9"/>
      <c r="I23" s="9"/>
      <c r="J23" s="9"/>
      <c r="K23" s="9"/>
      <c r="L23" s="9"/>
      <c r="M23" s="6" t="str">
        <f t="shared" si="0"/>
        <v/>
      </c>
    </row>
    <row r="24" spans="1:13" x14ac:dyDescent="0.3">
      <c r="A24" s="1"/>
      <c r="B24" s="1"/>
      <c r="C24" s="1"/>
      <c r="D24" s="1"/>
      <c r="E24" s="1"/>
      <c r="F24" s="1"/>
      <c r="G24" s="9"/>
      <c r="H24" s="9"/>
      <c r="I24" s="9"/>
      <c r="J24" s="9"/>
      <c r="K24" s="9"/>
      <c r="L24" s="9"/>
      <c r="M24" s="6" t="str">
        <f t="shared" si="0"/>
        <v/>
      </c>
    </row>
    <row r="25" spans="1:13" x14ac:dyDescent="0.3">
      <c r="A25" s="1"/>
      <c r="B25" s="1"/>
      <c r="C25" s="1"/>
      <c r="D25" s="1"/>
      <c r="E25" s="1"/>
      <c r="F25" s="1"/>
      <c r="G25" s="9"/>
      <c r="H25" s="9"/>
      <c r="I25" s="9"/>
      <c r="J25" s="9"/>
      <c r="K25" s="9"/>
      <c r="L25" s="9"/>
      <c r="M25" s="6" t="str">
        <f t="shared" si="0"/>
        <v/>
      </c>
    </row>
    <row r="26" spans="1:13" x14ac:dyDescent="0.3">
      <c r="A26" s="1"/>
      <c r="B26" s="1"/>
      <c r="C26" s="1"/>
      <c r="D26" s="1"/>
      <c r="E26" s="1"/>
      <c r="F26" s="1"/>
      <c r="G26" s="9"/>
      <c r="H26" s="9"/>
      <c r="I26" s="9"/>
      <c r="J26" s="9"/>
      <c r="K26" s="9"/>
      <c r="L26" s="9"/>
      <c r="M26" s="6" t="str">
        <f t="shared" si="0"/>
        <v/>
      </c>
    </row>
    <row r="27" spans="1:13" x14ac:dyDescent="0.3">
      <c r="A27" s="1"/>
      <c r="B27" s="1"/>
      <c r="C27" s="1"/>
      <c r="D27" s="1"/>
      <c r="E27" s="1"/>
      <c r="F27" s="1"/>
      <c r="G27" s="9"/>
      <c r="H27" s="9"/>
      <c r="I27" s="9"/>
      <c r="J27" s="9"/>
      <c r="K27" s="9"/>
      <c r="L27" s="9"/>
      <c r="M27" s="6" t="str">
        <f t="shared" si="0"/>
        <v/>
      </c>
    </row>
    <row r="28" spans="1:13" x14ac:dyDescent="0.3">
      <c r="A28" s="1"/>
      <c r="B28" s="1"/>
      <c r="C28" s="1"/>
      <c r="D28" s="1"/>
      <c r="E28" s="1"/>
      <c r="F28" s="1"/>
      <c r="G28" s="9"/>
      <c r="H28" s="9"/>
      <c r="I28" s="9"/>
      <c r="J28" s="9"/>
      <c r="K28" s="9"/>
      <c r="L28" s="9"/>
      <c r="M28" s="6" t="str">
        <f t="shared" si="0"/>
        <v/>
      </c>
    </row>
    <row r="29" spans="1:13" x14ac:dyDescent="0.3">
      <c r="A29" s="1"/>
      <c r="B29" s="1"/>
      <c r="C29" s="1"/>
      <c r="D29" s="1"/>
      <c r="E29" s="1"/>
      <c r="F29" s="1"/>
      <c r="G29" s="9"/>
      <c r="H29" s="9"/>
      <c r="I29" s="9"/>
      <c r="J29" s="9"/>
      <c r="K29" s="9"/>
      <c r="L29" s="9"/>
      <c r="M29" s="6" t="str">
        <f t="shared" si="0"/>
        <v/>
      </c>
    </row>
    <row r="30" spans="1:13" x14ac:dyDescent="0.3">
      <c r="A30" s="1"/>
      <c r="B30" s="1"/>
      <c r="C30" s="1"/>
      <c r="D30" s="1"/>
      <c r="E30" s="1"/>
      <c r="F30" s="1"/>
      <c r="G30" s="9"/>
      <c r="H30" s="9"/>
      <c r="I30" s="9"/>
      <c r="J30" s="9"/>
      <c r="K30" s="9"/>
      <c r="L30" s="9"/>
      <c r="M30" s="6" t="str">
        <f t="shared" si="0"/>
        <v/>
      </c>
    </row>
    <row r="31" spans="1:13" x14ac:dyDescent="0.3">
      <c r="A31" s="1"/>
      <c r="B31" s="1"/>
      <c r="C31" s="1"/>
      <c r="D31" s="1"/>
      <c r="E31" s="1"/>
      <c r="F31" s="1"/>
      <c r="G31" s="9"/>
      <c r="H31" s="9"/>
      <c r="I31" s="9"/>
      <c r="J31" s="9"/>
      <c r="K31" s="9"/>
      <c r="L31" s="9"/>
      <c r="M31" s="6" t="str">
        <f t="shared" si="0"/>
        <v/>
      </c>
    </row>
    <row r="32" spans="1:13" x14ac:dyDescent="0.3">
      <c r="A32" s="1"/>
      <c r="B32" s="1"/>
      <c r="C32" s="1"/>
      <c r="D32" s="1"/>
      <c r="E32" s="1"/>
      <c r="F32" s="1"/>
      <c r="G32" s="9"/>
      <c r="H32" s="9"/>
      <c r="I32" s="9"/>
      <c r="J32" s="9"/>
      <c r="K32" s="9"/>
      <c r="L32" s="9"/>
      <c r="M32" s="6" t="str">
        <f t="shared" si="0"/>
        <v/>
      </c>
    </row>
    <row r="33" spans="1:13" x14ac:dyDescent="0.3">
      <c r="A33" s="1"/>
      <c r="B33" s="1"/>
      <c r="C33" s="1"/>
      <c r="D33" s="1"/>
      <c r="E33" s="1"/>
      <c r="F33" s="1"/>
      <c r="G33" s="9"/>
      <c r="H33" s="9"/>
      <c r="I33" s="9"/>
      <c r="J33" s="9"/>
      <c r="K33" s="9"/>
      <c r="L33" s="9"/>
      <c r="M33" s="6" t="str">
        <f t="shared" si="0"/>
        <v/>
      </c>
    </row>
    <row r="34" spans="1:13" x14ac:dyDescent="0.3">
      <c r="A34" s="1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6" t="str">
        <f t="shared" si="0"/>
        <v/>
      </c>
    </row>
    <row r="35" spans="1:13" x14ac:dyDescent="0.3">
      <c r="A35" s="1"/>
      <c r="B35" s="1"/>
      <c r="C35" s="1"/>
      <c r="D35" s="1"/>
      <c r="E35" s="1"/>
      <c r="F35" s="1"/>
      <c r="G35" s="9"/>
      <c r="H35" s="9"/>
      <c r="I35" s="9"/>
      <c r="J35" s="9"/>
      <c r="K35" s="9"/>
      <c r="L35" s="9"/>
      <c r="M35" s="6" t="str">
        <f t="shared" si="0"/>
        <v/>
      </c>
    </row>
    <row r="36" spans="1:13" x14ac:dyDescent="0.3">
      <c r="A36" s="1"/>
      <c r="B36" s="1"/>
      <c r="C36" s="1"/>
      <c r="D36" s="1"/>
      <c r="E36" s="1"/>
      <c r="F36" s="1"/>
      <c r="G36" s="9"/>
      <c r="H36" s="9"/>
      <c r="I36" s="9"/>
      <c r="J36" s="9"/>
      <c r="K36" s="9"/>
      <c r="L36" s="9"/>
      <c r="M36" s="6" t="str">
        <f t="shared" si="0"/>
        <v/>
      </c>
    </row>
    <row r="37" spans="1:13" x14ac:dyDescent="0.3">
      <c r="A37" s="1"/>
      <c r="B37" s="1"/>
      <c r="C37" s="1"/>
      <c r="D37" s="1"/>
      <c r="E37" s="1"/>
      <c r="F37" s="1"/>
      <c r="G37" s="9"/>
      <c r="H37" s="9"/>
      <c r="I37" s="9"/>
      <c r="J37" s="9"/>
      <c r="K37" s="9"/>
      <c r="L37" s="9"/>
      <c r="M37" s="6" t="str">
        <f t="shared" si="0"/>
        <v/>
      </c>
    </row>
    <row r="38" spans="1:13" x14ac:dyDescent="0.3">
      <c r="A38" s="1"/>
      <c r="B38" s="1"/>
      <c r="C38" s="1"/>
      <c r="D38" s="1"/>
      <c r="E38" s="1"/>
      <c r="F38" s="1"/>
      <c r="G38" s="8"/>
      <c r="H38" s="8"/>
      <c r="I38" s="8"/>
      <c r="J38" s="8"/>
      <c r="K38" s="8"/>
      <c r="L38" s="8"/>
      <c r="M38" s="6" t="str">
        <f t="shared" si="0"/>
        <v/>
      </c>
    </row>
    <row r="39" spans="1:13" x14ac:dyDescent="0.3">
      <c r="A39" s="1"/>
      <c r="B39" s="1"/>
      <c r="C39" s="1"/>
      <c r="D39" s="1"/>
      <c r="E39" s="1"/>
      <c r="F39" s="1"/>
      <c r="G39" s="8"/>
      <c r="H39" s="8"/>
      <c r="I39" s="8"/>
      <c r="J39" s="8"/>
      <c r="K39" s="8"/>
      <c r="L39" s="8"/>
      <c r="M39" s="6" t="str">
        <f t="shared" si="0"/>
        <v/>
      </c>
    </row>
    <row r="40" spans="1:13" x14ac:dyDescent="0.3">
      <c r="A40" s="1"/>
      <c r="B40" s="1"/>
      <c r="C40" s="1"/>
      <c r="D40" s="1"/>
      <c r="E40" s="1"/>
      <c r="F40" s="1"/>
      <c r="G40" s="8"/>
      <c r="H40" s="8"/>
      <c r="I40" s="8"/>
      <c r="J40" s="8"/>
      <c r="K40" s="8"/>
      <c r="L40" s="8"/>
      <c r="M40" s="6" t="str">
        <f t="shared" si="0"/>
        <v/>
      </c>
    </row>
    <row r="41" spans="1:13" x14ac:dyDescent="0.3">
      <c r="A41" s="1"/>
      <c r="B41" s="1"/>
      <c r="C41" s="1"/>
      <c r="D41" s="1"/>
      <c r="E41" s="1"/>
      <c r="F41" s="1"/>
      <c r="G41" s="8"/>
      <c r="H41" s="8"/>
      <c r="I41" s="8"/>
      <c r="J41" s="8"/>
      <c r="K41" s="8"/>
      <c r="L41" s="8"/>
    </row>
    <row r="42" spans="1:13" x14ac:dyDescent="0.3">
      <c r="A42" s="1"/>
      <c r="B42" s="1"/>
      <c r="C42" s="1"/>
      <c r="D42" s="1"/>
      <c r="E42" s="1"/>
      <c r="F42" s="1"/>
      <c r="G42" s="8"/>
      <c r="H42" s="8"/>
      <c r="I42" s="8"/>
      <c r="J42" s="8"/>
      <c r="K42" s="8"/>
      <c r="L42" s="8"/>
    </row>
    <row r="43" spans="1:13" x14ac:dyDescent="0.3">
      <c r="A43" s="1"/>
      <c r="B43" s="1"/>
      <c r="C43" s="1"/>
      <c r="D43" s="1"/>
      <c r="E43" s="1"/>
      <c r="F43" s="1"/>
      <c r="G43" s="8"/>
      <c r="H43" s="8"/>
      <c r="I43" s="8"/>
      <c r="J43" s="8"/>
      <c r="K43" s="8"/>
      <c r="L43" s="8"/>
    </row>
    <row r="44" spans="1:13" x14ac:dyDescent="0.3">
      <c r="A44" s="1"/>
      <c r="B44" s="1"/>
      <c r="C44" s="1"/>
      <c r="D44" s="1"/>
      <c r="E44" s="1"/>
      <c r="F44" s="1"/>
      <c r="G44" s="8"/>
      <c r="H44" s="8"/>
      <c r="I44" s="8"/>
      <c r="J44" s="8"/>
      <c r="K44" s="8"/>
      <c r="L44" s="8"/>
      <c r="M44" s="6" t="str">
        <f t="shared" si="0"/>
        <v/>
      </c>
    </row>
    <row r="45" spans="1:13" x14ac:dyDescent="0.3">
      <c r="A45" s="1"/>
      <c r="B45" s="1"/>
      <c r="C45" s="1"/>
      <c r="D45" s="1"/>
      <c r="E45" s="1"/>
      <c r="F45" s="1"/>
      <c r="G45" s="8"/>
      <c r="H45" s="8"/>
      <c r="I45" s="8"/>
      <c r="J45" s="8"/>
      <c r="K45" s="8"/>
      <c r="L45" s="8"/>
      <c r="M45" s="6" t="str">
        <f t="shared" si="0"/>
        <v/>
      </c>
    </row>
    <row r="46" spans="1:13" x14ac:dyDescent="0.3">
      <c r="A46" s="1"/>
      <c r="B46" s="1"/>
      <c r="C46" s="1"/>
      <c r="D46" s="1"/>
      <c r="E46" s="1"/>
      <c r="F46" s="1"/>
      <c r="G46" s="8"/>
      <c r="H46" s="8"/>
      <c r="I46" s="8"/>
      <c r="J46" s="8"/>
      <c r="K46" s="8"/>
      <c r="L46" s="8"/>
      <c r="M46" s="6" t="str">
        <f t="shared" si="0"/>
        <v/>
      </c>
    </row>
    <row r="47" spans="1:13" x14ac:dyDescent="0.3">
      <c r="A47" s="1"/>
      <c r="B47" s="1"/>
      <c r="C47" s="1"/>
      <c r="D47" s="1"/>
      <c r="E47" s="1"/>
      <c r="F47" s="1"/>
      <c r="G47" s="8"/>
      <c r="H47" s="8"/>
      <c r="I47" s="8"/>
      <c r="J47" s="8"/>
      <c r="K47" s="8"/>
      <c r="L47" s="8"/>
      <c r="M47" s="6" t="str">
        <f t="shared" si="0"/>
        <v/>
      </c>
    </row>
    <row r="48" spans="1:13" x14ac:dyDescent="0.3">
      <c r="A48" s="1"/>
      <c r="B48" s="1"/>
      <c r="C48" s="1"/>
      <c r="D48" s="1"/>
      <c r="E48" s="1"/>
      <c r="F48" s="1"/>
      <c r="G48" s="8"/>
      <c r="H48" s="8"/>
      <c r="I48" s="8"/>
      <c r="J48" s="8"/>
      <c r="K48" s="8"/>
      <c r="L48" s="8"/>
      <c r="M48" s="6" t="str">
        <f t="shared" si="0"/>
        <v/>
      </c>
    </row>
    <row r="49" spans="1:12" x14ac:dyDescent="0.3">
      <c r="A49" s="198"/>
      <c r="B49" s="198"/>
      <c r="C49" s="198"/>
      <c r="D49" s="199"/>
      <c r="E49" s="51"/>
    </row>
    <row r="50" spans="1:12" ht="27.6" customHeight="1" x14ac:dyDescent="0.3">
      <c r="A50" s="270" t="s">
        <v>67</v>
      </c>
      <c r="B50" s="270"/>
      <c r="C50" s="270"/>
      <c r="D50" s="270"/>
      <c r="E50" s="270"/>
      <c r="G50" s="7" t="s">
        <v>30</v>
      </c>
    </row>
    <row r="51" spans="1:12" x14ac:dyDescent="0.3">
      <c r="A51" s="271" t="s">
        <v>29</v>
      </c>
      <c r="B51" s="271"/>
      <c r="C51" s="271"/>
      <c r="D51" s="271"/>
      <c r="E51" s="271"/>
      <c r="G51" s="7"/>
    </row>
    <row r="52" spans="1:12" x14ac:dyDescent="0.3">
      <c r="B52" s="7"/>
      <c r="E52" s="57"/>
      <c r="F52" s="57"/>
      <c r="G52" s="7"/>
      <c r="K52" s="333"/>
      <c r="L52" s="334"/>
    </row>
    <row r="53" spans="1:12" x14ac:dyDescent="0.3">
      <c r="B53" s="7"/>
      <c r="G53" s="273" t="s">
        <v>53</v>
      </c>
      <c r="H53" s="273"/>
      <c r="I53" s="27" t="s">
        <v>54</v>
      </c>
      <c r="K53" s="335"/>
      <c r="L53" s="336"/>
    </row>
    <row r="54" spans="1:12" x14ac:dyDescent="0.3">
      <c r="G54" s="331">
        <f>'1. SOUHRNNÉ INFORMACE'!A44</f>
        <v>0</v>
      </c>
      <c r="H54" s="332"/>
      <c r="I54" s="185"/>
      <c r="K54" s="337"/>
      <c r="L54" s="338"/>
    </row>
    <row r="55" spans="1:12" x14ac:dyDescent="0.3">
      <c r="G55" s="331">
        <f>'1. SOUHRNNÉ INFORMACE'!A45</f>
        <v>0</v>
      </c>
      <c r="H55" s="332"/>
      <c r="I55" s="185"/>
      <c r="K55" s="134" t="s">
        <v>81</v>
      </c>
    </row>
    <row r="56" spans="1:12" x14ac:dyDescent="0.3">
      <c r="G56" s="331">
        <f>'1. SOUHRNNÉ INFORMACE'!A46</f>
        <v>0</v>
      </c>
      <c r="H56" s="332"/>
      <c r="I56" s="185"/>
      <c r="K56" s="134"/>
    </row>
    <row r="57" spans="1:12" x14ac:dyDescent="0.3">
      <c r="G57" s="331">
        <f>'1. SOUHRNNÉ INFORMACE'!A47</f>
        <v>0</v>
      </c>
      <c r="H57" s="332"/>
      <c r="I57" s="185"/>
    </row>
    <row r="58" spans="1:12" x14ac:dyDescent="0.3">
      <c r="G58" s="50"/>
      <c r="H58" s="11"/>
      <c r="I58" s="25"/>
      <c r="J58" s="51"/>
    </row>
    <row r="59" spans="1:12" x14ac:dyDescent="0.3">
      <c r="G59" s="50"/>
      <c r="H59" s="11"/>
      <c r="J59" s="51"/>
    </row>
    <row r="60" spans="1:12" x14ac:dyDescent="0.3">
      <c r="G60" s="50"/>
      <c r="H60" s="11"/>
      <c r="J60" s="51"/>
    </row>
    <row r="61" spans="1:12" x14ac:dyDescent="0.3">
      <c r="G61" s="50"/>
      <c r="J61" s="51"/>
    </row>
    <row r="62" spans="1:12" x14ac:dyDescent="0.3">
      <c r="G62" s="50"/>
      <c r="H62" s="50"/>
      <c r="J62" s="51"/>
    </row>
    <row r="67" spans="2:5" x14ac:dyDescent="0.3">
      <c r="B67" s="50"/>
      <c r="C67" s="50"/>
      <c r="D67" s="50"/>
      <c r="E67" s="51"/>
    </row>
    <row r="68" spans="2:5" x14ac:dyDescent="0.3">
      <c r="B68" s="50"/>
      <c r="C68" s="50"/>
      <c r="D68" s="50"/>
      <c r="E68" s="51"/>
    </row>
    <row r="69" spans="2:5" x14ac:dyDescent="0.3">
      <c r="B69" s="50"/>
      <c r="C69" s="50"/>
      <c r="D69" s="50"/>
      <c r="E69" s="51"/>
    </row>
    <row r="70" spans="2:5" x14ac:dyDescent="0.3">
      <c r="B70" s="50"/>
      <c r="C70" s="50"/>
      <c r="D70" s="50"/>
      <c r="E70" s="51"/>
    </row>
    <row r="71" spans="2:5" x14ac:dyDescent="0.3">
      <c r="B71" s="50"/>
      <c r="C71" s="50"/>
      <c r="D71" s="50"/>
      <c r="E71" s="51"/>
    </row>
    <row r="72" spans="2:5" x14ac:dyDescent="0.3">
      <c r="B72" s="50"/>
      <c r="C72" s="50"/>
      <c r="D72" s="50"/>
      <c r="E72" s="51"/>
    </row>
    <row r="73" spans="2:5" x14ac:dyDescent="0.3">
      <c r="B73" s="50"/>
      <c r="C73" s="50"/>
      <c r="D73" s="50"/>
      <c r="E73" s="51"/>
    </row>
    <row r="74" spans="2:5" x14ac:dyDescent="0.3">
      <c r="B74" s="50"/>
      <c r="C74" s="50"/>
      <c r="D74" s="50"/>
      <c r="E74" s="51"/>
    </row>
    <row r="75" spans="2:5" x14ac:dyDescent="0.3">
      <c r="B75" s="50"/>
      <c r="C75" s="50"/>
      <c r="D75" s="50"/>
      <c r="E75" s="51"/>
    </row>
    <row r="76" spans="2:5" x14ac:dyDescent="0.3">
      <c r="B76" s="50"/>
      <c r="C76" s="50"/>
      <c r="D76" s="50"/>
      <c r="E76" s="51"/>
    </row>
    <row r="77" spans="2:5" x14ac:dyDescent="0.3">
      <c r="B77" s="50"/>
      <c r="C77" s="50"/>
      <c r="D77" s="50"/>
      <c r="E77" s="51"/>
    </row>
    <row r="78" spans="2:5" x14ac:dyDescent="0.3">
      <c r="B78" s="50"/>
      <c r="C78" s="50"/>
      <c r="D78" s="50"/>
      <c r="E78" s="51"/>
    </row>
    <row r="79" spans="2:5" x14ac:dyDescent="0.3">
      <c r="B79" s="50"/>
      <c r="C79" s="50"/>
      <c r="D79" s="50"/>
      <c r="E79" s="51"/>
    </row>
    <row r="80" spans="2:5" x14ac:dyDescent="0.3">
      <c r="B80" s="50"/>
      <c r="C80" s="50"/>
      <c r="D80" s="50"/>
      <c r="E80" s="51"/>
    </row>
    <row r="81" spans="2:5" x14ac:dyDescent="0.3">
      <c r="B81" s="50"/>
      <c r="C81" s="50"/>
      <c r="D81" s="50"/>
      <c r="E81" s="51"/>
    </row>
    <row r="82" spans="2:5" x14ac:dyDescent="0.3">
      <c r="B82" s="50"/>
      <c r="C82" s="50"/>
      <c r="D82" s="50"/>
      <c r="E82" s="51"/>
    </row>
    <row r="83" spans="2:5" x14ac:dyDescent="0.3">
      <c r="B83" s="50"/>
      <c r="C83" s="50"/>
      <c r="D83" s="50"/>
      <c r="E83" s="51"/>
    </row>
    <row r="84" spans="2:5" x14ac:dyDescent="0.3">
      <c r="B84" s="50"/>
      <c r="C84" s="50"/>
      <c r="D84" s="50"/>
      <c r="E84" s="51"/>
    </row>
    <row r="85" spans="2:5" x14ac:dyDescent="0.3">
      <c r="B85" s="50"/>
      <c r="C85" s="50"/>
      <c r="D85" s="50"/>
      <c r="E85" s="51"/>
    </row>
    <row r="86" spans="2:5" x14ac:dyDescent="0.3">
      <c r="B86" s="50"/>
      <c r="C86" s="50"/>
      <c r="D86" s="50"/>
      <c r="E86" s="51"/>
    </row>
    <row r="87" spans="2:5" x14ac:dyDescent="0.3">
      <c r="B87" s="50"/>
      <c r="C87" s="50"/>
      <c r="D87" s="50"/>
      <c r="E87" s="51"/>
    </row>
    <row r="88" spans="2:5" x14ac:dyDescent="0.3">
      <c r="B88" s="50"/>
      <c r="C88" s="50"/>
      <c r="D88" s="50"/>
      <c r="E88" s="51"/>
    </row>
    <row r="89" spans="2:5" x14ac:dyDescent="0.3">
      <c r="B89" s="50"/>
      <c r="C89" s="50"/>
      <c r="D89" s="50"/>
      <c r="E89" s="51"/>
    </row>
    <row r="90" spans="2:5" x14ac:dyDescent="0.3">
      <c r="B90" s="50"/>
      <c r="C90" s="50"/>
      <c r="D90" s="50"/>
      <c r="E90" s="51"/>
    </row>
    <row r="91" spans="2:5" x14ac:dyDescent="0.3">
      <c r="B91" s="50"/>
      <c r="C91" s="50"/>
      <c r="D91" s="50"/>
      <c r="E91" s="51"/>
    </row>
    <row r="92" spans="2:5" x14ac:dyDescent="0.3">
      <c r="B92" s="50"/>
      <c r="C92" s="50"/>
      <c r="D92" s="50"/>
      <c r="E92" s="51"/>
    </row>
    <row r="93" spans="2:5" x14ac:dyDescent="0.3">
      <c r="B93" s="50"/>
      <c r="C93" s="50"/>
      <c r="D93" s="50"/>
      <c r="E93" s="51"/>
    </row>
    <row r="94" spans="2:5" x14ac:dyDescent="0.3">
      <c r="B94" s="50"/>
      <c r="C94" s="50"/>
      <c r="D94" s="50"/>
      <c r="E94" s="51"/>
    </row>
    <row r="95" spans="2:5" x14ac:dyDescent="0.3">
      <c r="B95" s="50"/>
      <c r="C95" s="50"/>
      <c r="D95" s="50"/>
      <c r="E95" s="51"/>
    </row>
    <row r="96" spans="2:5" x14ac:dyDescent="0.3">
      <c r="B96" s="50"/>
      <c r="C96" s="50"/>
      <c r="D96" s="50"/>
      <c r="E96" s="51"/>
    </row>
    <row r="97" spans="2:5" x14ac:dyDescent="0.3">
      <c r="B97" s="50"/>
      <c r="C97" s="50"/>
      <c r="D97" s="50"/>
      <c r="E97" s="51"/>
    </row>
    <row r="98" spans="2:5" x14ac:dyDescent="0.3">
      <c r="B98" s="50"/>
      <c r="C98" s="50"/>
      <c r="D98" s="50"/>
      <c r="E98" s="51"/>
    </row>
    <row r="99" spans="2:5" x14ac:dyDescent="0.3">
      <c r="B99" s="50"/>
      <c r="C99" s="50"/>
      <c r="D99" s="50"/>
      <c r="E99" s="51"/>
    </row>
    <row r="100" spans="2:5" x14ac:dyDescent="0.3">
      <c r="B100" s="50"/>
      <c r="C100" s="50"/>
      <c r="D100" s="50"/>
      <c r="E100" s="51"/>
    </row>
    <row r="101" spans="2:5" x14ac:dyDescent="0.3">
      <c r="B101" s="50"/>
      <c r="C101" s="50"/>
      <c r="D101" s="50"/>
      <c r="E101" s="51"/>
    </row>
    <row r="102" spans="2:5" x14ac:dyDescent="0.3">
      <c r="B102" s="50"/>
      <c r="C102" s="50"/>
      <c r="D102" s="50"/>
      <c r="E102" s="51"/>
    </row>
    <row r="103" spans="2:5" x14ac:dyDescent="0.3">
      <c r="B103" s="50"/>
      <c r="C103" s="50"/>
      <c r="D103" s="50"/>
      <c r="E103" s="51"/>
    </row>
    <row r="104" spans="2:5" x14ac:dyDescent="0.3">
      <c r="B104" s="50"/>
      <c r="C104" s="50"/>
      <c r="D104" s="50"/>
      <c r="E104" s="51"/>
    </row>
    <row r="105" spans="2:5" x14ac:dyDescent="0.3">
      <c r="B105" s="50"/>
      <c r="C105" s="50"/>
      <c r="D105" s="50"/>
      <c r="E105" s="51"/>
    </row>
    <row r="106" spans="2:5" x14ac:dyDescent="0.3">
      <c r="B106" s="50"/>
      <c r="C106" s="50"/>
      <c r="D106" s="50"/>
      <c r="E106" s="51"/>
    </row>
    <row r="107" spans="2:5" x14ac:dyDescent="0.3">
      <c r="B107" s="50"/>
      <c r="C107" s="50"/>
      <c r="D107" s="50"/>
      <c r="E107" s="51"/>
    </row>
    <row r="108" spans="2:5" x14ac:dyDescent="0.3">
      <c r="B108" s="50"/>
      <c r="C108" s="50"/>
      <c r="D108" s="50"/>
      <c r="E108" s="51"/>
    </row>
    <row r="109" spans="2:5" x14ac:dyDescent="0.3">
      <c r="B109" s="50"/>
      <c r="C109" s="50"/>
      <c r="D109" s="50"/>
      <c r="E109" s="51"/>
    </row>
  </sheetData>
  <sheetProtection algorithmName="SHA-512" hashValue="eLfoaWgKHlCe2W6T4IZW38V/aj8n0lTx2Fj1rEcMJksM7snI8yCtNCb0OTioGLNDYH+pRya2B0g4DqMMr/kZ2Q==" saltValue="Z7ltbqghkS0DFAQqwVvr/Q==" spinCount="100000" sheet="1" formatCells="0" formatColumns="0" formatRows="0" insertColumns="0" insertRows="0" insertHyperlinks="0" deleteColumns="0" deleteRows="0" selectLockedCells="1" sort="0" autoFilter="0" pivotTables="0"/>
  <mergeCells count="21">
    <mergeCell ref="G56:H56"/>
    <mergeCell ref="G57:H57"/>
    <mergeCell ref="A50:E50"/>
    <mergeCell ref="A51:E51"/>
    <mergeCell ref="K52:L54"/>
    <mergeCell ref="G53:H53"/>
    <mergeCell ref="G54:H54"/>
    <mergeCell ref="G55:H55"/>
    <mergeCell ref="J11:J12"/>
    <mergeCell ref="A12:C12"/>
    <mergeCell ref="B1:C1"/>
    <mergeCell ref="D1:D4"/>
    <mergeCell ref="B2:C2"/>
    <mergeCell ref="B3:C3"/>
    <mergeCell ref="B4:C4"/>
    <mergeCell ref="A6:B6"/>
    <mergeCell ref="A7:C7"/>
    <mergeCell ref="A8:C8"/>
    <mergeCell ref="F8:F10"/>
    <mergeCell ref="A9:C9"/>
    <mergeCell ref="A10:C10"/>
  </mergeCells>
  <conditionalFormatting sqref="D8">
    <cfRule type="cellIs" dxfId="58" priority="26" operator="equal">
      <formula>0</formula>
    </cfRule>
  </conditionalFormatting>
  <conditionalFormatting sqref="D11">
    <cfRule type="cellIs" dxfId="57" priority="24" operator="equal">
      <formula>0</formula>
    </cfRule>
  </conditionalFormatting>
  <conditionalFormatting sqref="D9:D10">
    <cfRule type="cellIs" dxfId="56" priority="25" operator="equal">
      <formula>0</formula>
    </cfRule>
  </conditionalFormatting>
  <conditionalFormatting sqref="G14">
    <cfRule type="expression" dxfId="55" priority="23">
      <formula>$D14&lt;&gt;""</formula>
    </cfRule>
  </conditionalFormatting>
  <conditionalFormatting sqref="H14">
    <cfRule type="expression" dxfId="54" priority="19">
      <formula>OR($D14="PP - doba určitá", $D14="PP - doba neurčitá")</formula>
    </cfRule>
  </conditionalFormatting>
  <conditionalFormatting sqref="I14">
    <cfRule type="expression" dxfId="53" priority="22">
      <formula>$D14&lt;&gt;""</formula>
    </cfRule>
  </conditionalFormatting>
  <conditionalFormatting sqref="K14">
    <cfRule type="expression" dxfId="52" priority="21">
      <formula>$D14&lt;&gt;""</formula>
    </cfRule>
  </conditionalFormatting>
  <conditionalFormatting sqref="L14">
    <cfRule type="expression" dxfId="51" priority="20">
      <formula>$D14&lt;&gt;""</formula>
    </cfRule>
  </conditionalFormatting>
  <conditionalFormatting sqref="J14">
    <cfRule type="expression" dxfId="50" priority="18">
      <formula>OR($D14="DPP", $D14="DPČ")</formula>
    </cfRule>
  </conditionalFormatting>
  <conditionalFormatting sqref="G15:G30">
    <cfRule type="expression" dxfId="49" priority="17">
      <formula>$D15&lt;&gt;""</formula>
    </cfRule>
  </conditionalFormatting>
  <conditionalFormatting sqref="H15:H30">
    <cfRule type="expression" dxfId="48" priority="13">
      <formula>OR($D15="PP - doba určitá", $D15="PP - doba neurčitá")</formula>
    </cfRule>
  </conditionalFormatting>
  <conditionalFormatting sqref="I15:I30">
    <cfRule type="expression" dxfId="47" priority="16">
      <formula>$D15&lt;&gt;""</formula>
    </cfRule>
  </conditionalFormatting>
  <conditionalFormatting sqref="K15:K30">
    <cfRule type="expression" dxfId="46" priority="15">
      <formula>$D15&lt;&gt;""</formula>
    </cfRule>
  </conditionalFormatting>
  <conditionalFormatting sqref="L15:L30">
    <cfRule type="expression" dxfId="45" priority="14">
      <formula>$D15&lt;&gt;""</formula>
    </cfRule>
  </conditionalFormatting>
  <conditionalFormatting sqref="J15:J30">
    <cfRule type="expression" dxfId="44" priority="12">
      <formula>OR($D15="DPP", $D15="DPČ")</formula>
    </cfRule>
  </conditionalFormatting>
  <conditionalFormatting sqref="M49:M1048576 M1:M30">
    <cfRule type="containsText" dxfId="43" priority="11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2" priority="10">
      <formula>$D31&lt;&gt;""</formula>
    </cfRule>
  </conditionalFormatting>
  <conditionalFormatting sqref="H31:H48">
    <cfRule type="expression" dxfId="41" priority="6">
      <formula>OR($D31="PP - doba určitá", $D31="PP - doba neurčitá")</formula>
    </cfRule>
  </conditionalFormatting>
  <conditionalFormatting sqref="I31:I48">
    <cfRule type="expression" dxfId="40" priority="9">
      <formula>$D31&lt;&gt;""</formula>
    </cfRule>
  </conditionalFormatting>
  <conditionalFormatting sqref="K31:K48">
    <cfRule type="expression" dxfId="39" priority="8">
      <formula>$D31&lt;&gt;""</formula>
    </cfRule>
  </conditionalFormatting>
  <conditionalFormatting sqref="L31:L48">
    <cfRule type="expression" dxfId="38" priority="7">
      <formula>$D31&lt;&gt;""</formula>
    </cfRule>
  </conditionalFormatting>
  <conditionalFormatting sqref="J31:J48">
    <cfRule type="expression" dxfId="37" priority="5">
      <formula>OR($D31="DPP", $D31="DPČ")</formula>
    </cfRule>
  </conditionalFormatting>
  <conditionalFormatting sqref="M31:M48">
    <cfRule type="containsText" dxfId="36" priority="4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5" priority="3" operator="containsText" text="Zkontrolujte">
      <formula>NOT(ISERROR(SEARCH("Zkontrolujte",E12)))</formula>
    </cfRule>
  </conditionalFormatting>
  <conditionalFormatting sqref="A14:F48">
    <cfRule type="cellIs" dxfId="34" priority="2" operator="equal">
      <formula>0</formula>
    </cfRule>
  </conditionalFormatting>
  <conditionalFormatting sqref="G54:G57">
    <cfRule type="cellIs" dxfId="33" priority="1" operator="equal">
      <formula>0</formula>
    </cfRule>
  </conditionalFormatting>
  <dataValidations count="1">
    <dataValidation type="list" allowBlank="1" showInputMessage="1" showErrorMessage="1" sqref="D14:D48" xr:uid="{68949DB6-6EFB-4FB7-BD0F-58E8AFC75870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BCB71-AD47-481E-B15F-B51C3C5B79AD}">
  <sheetPr codeName="List6"/>
  <dimension ref="A1:L101"/>
  <sheetViews>
    <sheetView workbookViewId="0">
      <selection activeCell="A6" sqref="A6:B6"/>
    </sheetView>
  </sheetViews>
  <sheetFormatPr defaultColWidth="8.88671875" defaultRowHeight="14.4" x14ac:dyDescent="0.3"/>
  <cols>
    <col min="1" max="1" width="18" style="6" customWidth="1"/>
    <col min="2" max="2" width="21.6640625" style="6" customWidth="1"/>
    <col min="3" max="3" width="20.5546875" style="6" customWidth="1"/>
    <col min="4" max="4" width="24" style="6" customWidth="1"/>
    <col min="5" max="5" width="24.6640625" style="6" customWidth="1"/>
    <col min="6" max="6" width="20.33203125" style="6" customWidth="1"/>
    <col min="7" max="7" width="13.6640625" style="6" customWidth="1"/>
    <col min="8" max="8" width="15.6640625" style="6" customWidth="1"/>
    <col min="9" max="9" width="18.109375" style="6" customWidth="1"/>
    <col min="10" max="11" width="13.6640625" style="6" customWidth="1"/>
    <col min="12" max="12" width="15.6640625" style="6" customWidth="1"/>
    <col min="13" max="16384" width="8.88671875" style="6"/>
  </cols>
  <sheetData>
    <row r="1" spans="1:12" ht="18.600000000000001" customHeight="1" x14ac:dyDescent="0.3">
      <c r="A1" s="189" t="str">
        <f>'[2]1. SOUHRNNÉ INFORMACE'!A5</f>
        <v>Příjemce dotace (název)</v>
      </c>
      <c r="B1" s="264" t="str">
        <f>IF('1. SOUHRNNÉ INFORMACE'!B5=0,"",'1. SOUHRNNÉ INFORMACE'!B5)</f>
        <v/>
      </c>
      <c r="C1" s="265"/>
      <c r="D1" s="322"/>
      <c r="H1" s="121"/>
      <c r="I1" s="121"/>
    </row>
    <row r="2" spans="1:12" ht="17.399999999999999" customHeight="1" x14ac:dyDescent="0.3">
      <c r="A2" s="102" t="s">
        <v>38</v>
      </c>
      <c r="B2" s="257" t="str">
        <f>IF('1. SOUHRNNÉ INFORMACE'!B6=0,"",'1. SOUHRNNÉ INFORMACE'!B6)</f>
        <v/>
      </c>
      <c r="C2" s="258"/>
      <c r="D2" s="322"/>
      <c r="H2" s="19"/>
      <c r="I2" s="19"/>
      <c r="J2" s="19"/>
      <c r="K2" s="19"/>
    </row>
    <row r="3" spans="1:12" ht="16.95" customHeight="1" x14ac:dyDescent="0.3">
      <c r="A3" s="102" t="s">
        <v>59</v>
      </c>
      <c r="B3" s="257" t="str">
        <f>IF('1. SOUHRNNÉ INFORMACE'!B9=0,"",'1. SOUHRNNÉ INFORMACE'!B9)</f>
        <v/>
      </c>
      <c r="C3" s="258"/>
      <c r="D3" s="322"/>
      <c r="H3" s="19"/>
      <c r="I3" s="19"/>
      <c r="J3" s="19"/>
      <c r="K3" s="19"/>
    </row>
    <row r="4" spans="1:12" ht="16.95" customHeight="1" thickBot="1" x14ac:dyDescent="0.35">
      <c r="A4" s="104" t="s">
        <v>60</v>
      </c>
      <c r="B4" s="257" t="str">
        <f>IF('1. SOUHRNNÉ INFORMACE'!B10=0,"",'1. SOUHRNNÉ INFORMACE'!B10)</f>
        <v/>
      </c>
      <c r="C4" s="258"/>
      <c r="D4" s="323"/>
      <c r="H4" s="19"/>
      <c r="I4" s="319" t="s">
        <v>227</v>
      </c>
      <c r="J4" s="340" t="s">
        <v>228</v>
      </c>
      <c r="K4" s="19"/>
    </row>
    <row r="5" spans="1:12" s="35" customFormat="1" ht="2.4" customHeight="1" thickBot="1" x14ac:dyDescent="0.35">
      <c r="A5" s="105"/>
      <c r="B5" s="33"/>
      <c r="C5" s="33"/>
      <c r="D5" s="34"/>
      <c r="H5" s="108"/>
      <c r="I5" s="319"/>
      <c r="J5" s="340"/>
    </row>
    <row r="6" spans="1:12" ht="24.6" customHeight="1" x14ac:dyDescent="0.3">
      <c r="A6" s="324" t="str">
        <f>IF('1. SOUHRNNÉ INFORMACE'!B2=0,"",'1. SOUHRNNÉ INFORMACE'!B2)</f>
        <v>VSA21</v>
      </c>
      <c r="B6" s="325"/>
      <c r="C6" s="37">
        <f>'1. SOUHRNNÉ INFORMACE'!B11-'1. SOUHRNNÉ INFORMACE'!B12</f>
        <v>0</v>
      </c>
      <c r="D6" s="38">
        <f>D7</f>
        <v>0</v>
      </c>
      <c r="E6" s="135" t="e">
        <f>D6/'2. POUŽITÍ DOTACE'!F6</f>
        <v>#DIV/0!</v>
      </c>
      <c r="F6" s="195" t="s">
        <v>219</v>
      </c>
      <c r="H6" s="108"/>
      <c r="I6" s="319"/>
      <c r="J6" s="340"/>
      <c r="K6" s="196" t="s">
        <v>229</v>
      </c>
      <c r="L6" s="196" t="s">
        <v>229</v>
      </c>
    </row>
    <row r="7" spans="1:12" ht="15.6" customHeight="1" x14ac:dyDescent="0.3">
      <c r="A7" s="342" t="s">
        <v>185</v>
      </c>
      <c r="B7" s="343"/>
      <c r="C7" s="344"/>
      <c r="D7" s="5"/>
      <c r="E7" s="136" t="str">
        <f>IF(D7=0,"vyplňte částku","")</f>
        <v>vyplňte částku</v>
      </c>
      <c r="F7" s="195"/>
      <c r="I7" s="320"/>
      <c r="J7" s="341"/>
    </row>
    <row r="8" spans="1:12" ht="75" customHeight="1" x14ac:dyDescent="0.3">
      <c r="A8" s="128" t="s">
        <v>94</v>
      </c>
      <c r="B8" s="128" t="s">
        <v>95</v>
      </c>
      <c r="C8" s="129" t="s">
        <v>230</v>
      </c>
      <c r="D8" s="128" t="s">
        <v>38</v>
      </c>
      <c r="E8" s="129" t="s">
        <v>183</v>
      </c>
      <c r="F8" s="129" t="s">
        <v>231</v>
      </c>
      <c r="G8" s="128" t="s">
        <v>171</v>
      </c>
      <c r="H8" s="130" t="s">
        <v>96</v>
      </c>
      <c r="I8" s="132" t="s">
        <v>93</v>
      </c>
      <c r="J8" s="131" t="s">
        <v>232</v>
      </c>
      <c r="K8" s="131" t="s">
        <v>233</v>
      </c>
      <c r="L8" s="130" t="s">
        <v>184</v>
      </c>
    </row>
    <row r="9" spans="1:12" x14ac:dyDescent="0.3">
      <c r="A9" s="1"/>
      <c r="B9" s="1"/>
      <c r="C9" s="227"/>
      <c r="D9" s="1"/>
      <c r="E9" s="1"/>
      <c r="F9" s="1"/>
      <c r="G9" s="1"/>
      <c r="H9" s="9"/>
      <c r="I9" s="9"/>
      <c r="J9" s="9"/>
      <c r="K9" s="9"/>
      <c r="L9" s="9"/>
    </row>
    <row r="10" spans="1:12" x14ac:dyDescent="0.3">
      <c r="A10" s="1"/>
      <c r="B10" s="1"/>
      <c r="C10" s="1"/>
      <c r="D10" s="1"/>
      <c r="E10" s="1"/>
      <c r="F10" s="1"/>
      <c r="G10" s="1"/>
      <c r="H10" s="9"/>
      <c r="I10" s="9"/>
      <c r="J10" s="9"/>
      <c r="K10" s="9"/>
      <c r="L10" s="9"/>
    </row>
    <row r="11" spans="1:12" x14ac:dyDescent="0.3">
      <c r="A11" s="1"/>
      <c r="B11" s="1"/>
      <c r="C11" s="1"/>
      <c r="D11" s="1"/>
      <c r="E11" s="1"/>
      <c r="F11" s="1"/>
      <c r="G11" s="1"/>
      <c r="H11" s="9"/>
      <c r="I11" s="9"/>
      <c r="J11" s="9"/>
      <c r="K11" s="9"/>
      <c r="L11" s="9"/>
    </row>
    <row r="12" spans="1:12" x14ac:dyDescent="0.3">
      <c r="A12" s="1"/>
      <c r="B12" s="1"/>
      <c r="C12" s="1"/>
      <c r="D12" s="1"/>
      <c r="E12" s="1"/>
      <c r="F12" s="1"/>
      <c r="G12" s="1"/>
      <c r="H12" s="9"/>
      <c r="I12" s="9"/>
      <c r="J12" s="9"/>
      <c r="K12" s="9"/>
      <c r="L12" s="9"/>
    </row>
    <row r="13" spans="1:12" x14ac:dyDescent="0.3">
      <c r="A13" s="1"/>
      <c r="B13" s="1"/>
      <c r="C13" s="1"/>
      <c r="D13" s="1"/>
      <c r="E13" s="1"/>
      <c r="F13" s="1"/>
      <c r="G13" s="1"/>
      <c r="H13" s="9"/>
      <c r="I13" s="9"/>
      <c r="J13" s="9"/>
      <c r="K13" s="9"/>
      <c r="L13" s="9"/>
    </row>
    <row r="14" spans="1:12" x14ac:dyDescent="0.3">
      <c r="A14" s="1"/>
      <c r="B14" s="1"/>
      <c r="C14" s="1"/>
      <c r="D14" s="1"/>
      <c r="E14" s="1"/>
      <c r="F14" s="1"/>
      <c r="G14" s="1"/>
      <c r="H14" s="9"/>
      <c r="I14" s="9"/>
      <c r="J14" s="9"/>
      <c r="K14" s="9"/>
      <c r="L14" s="9"/>
    </row>
    <row r="15" spans="1:12" x14ac:dyDescent="0.3">
      <c r="A15" s="1"/>
      <c r="B15" s="1"/>
      <c r="C15" s="1"/>
      <c r="D15" s="1"/>
      <c r="E15" s="1"/>
      <c r="F15" s="1"/>
      <c r="G15" s="1"/>
      <c r="H15" s="9"/>
      <c r="I15" s="9"/>
      <c r="J15" s="9"/>
      <c r="K15" s="9"/>
      <c r="L15" s="9"/>
    </row>
    <row r="16" spans="1:12" x14ac:dyDescent="0.3">
      <c r="A16" s="1"/>
      <c r="B16" s="1"/>
      <c r="C16" s="1"/>
      <c r="D16" s="1"/>
      <c r="E16" s="1"/>
      <c r="F16" s="1"/>
      <c r="G16" s="1"/>
      <c r="H16" s="9"/>
      <c r="I16" s="9"/>
      <c r="J16" s="9"/>
      <c r="K16" s="9"/>
      <c r="L16" s="9"/>
    </row>
    <row r="17" spans="1:12" x14ac:dyDescent="0.3">
      <c r="A17" s="1"/>
      <c r="B17" s="1"/>
      <c r="C17" s="1"/>
      <c r="D17" s="1"/>
      <c r="E17" s="1"/>
      <c r="F17" s="1"/>
      <c r="G17" s="1"/>
      <c r="H17" s="9"/>
      <c r="I17" s="9"/>
      <c r="J17" s="9"/>
      <c r="K17" s="9"/>
      <c r="L17" s="9"/>
    </row>
    <row r="18" spans="1:12" x14ac:dyDescent="0.3">
      <c r="A18" s="1"/>
      <c r="B18" s="1"/>
      <c r="C18" s="1"/>
      <c r="D18" s="1"/>
      <c r="E18" s="1"/>
      <c r="F18" s="1"/>
      <c r="G18" s="1"/>
      <c r="H18" s="9"/>
      <c r="I18" s="9"/>
      <c r="J18" s="9"/>
      <c r="K18" s="9"/>
      <c r="L18" s="9"/>
    </row>
    <row r="19" spans="1:12" x14ac:dyDescent="0.3">
      <c r="A19" s="1"/>
      <c r="B19" s="1"/>
      <c r="C19" s="1"/>
      <c r="D19" s="1"/>
      <c r="E19" s="1"/>
      <c r="F19" s="1"/>
      <c r="G19" s="1"/>
      <c r="H19" s="9"/>
      <c r="I19" s="9"/>
      <c r="J19" s="9"/>
      <c r="K19" s="9"/>
      <c r="L19" s="9"/>
    </row>
    <row r="20" spans="1:12" x14ac:dyDescent="0.3">
      <c r="A20" s="1"/>
      <c r="B20" s="1"/>
      <c r="C20" s="1"/>
      <c r="D20" s="1"/>
      <c r="E20" s="1"/>
      <c r="F20" s="1"/>
      <c r="G20" s="1"/>
      <c r="H20" s="9"/>
      <c r="I20" s="9"/>
      <c r="J20" s="9"/>
      <c r="K20" s="9"/>
      <c r="L20" s="9"/>
    </row>
    <row r="21" spans="1:12" x14ac:dyDescent="0.3">
      <c r="A21" s="1"/>
      <c r="B21" s="1"/>
      <c r="C21" s="1"/>
      <c r="D21" s="1"/>
      <c r="E21" s="1"/>
      <c r="F21" s="1"/>
      <c r="G21" s="1"/>
      <c r="H21" s="9"/>
      <c r="I21" s="9"/>
      <c r="J21" s="9"/>
      <c r="K21" s="9"/>
      <c r="L21" s="9"/>
    </row>
    <row r="22" spans="1:12" x14ac:dyDescent="0.3">
      <c r="A22" s="1"/>
      <c r="B22" s="1"/>
      <c r="C22" s="1"/>
      <c r="D22" s="1"/>
      <c r="E22" s="1"/>
      <c r="F22" s="1"/>
      <c r="G22" s="1"/>
      <c r="H22" s="9"/>
      <c r="I22" s="9"/>
      <c r="J22" s="9"/>
      <c r="K22" s="9"/>
      <c r="L22" s="9"/>
    </row>
    <row r="23" spans="1:12" x14ac:dyDescent="0.3">
      <c r="A23" s="1"/>
      <c r="B23" s="1"/>
      <c r="C23" s="1"/>
      <c r="D23" s="1"/>
      <c r="E23" s="1"/>
      <c r="F23" s="1"/>
      <c r="G23" s="1"/>
      <c r="H23" s="9"/>
      <c r="I23" s="9"/>
      <c r="J23" s="9"/>
      <c r="K23" s="9"/>
      <c r="L23" s="9"/>
    </row>
    <row r="24" spans="1:12" x14ac:dyDescent="0.3">
      <c r="A24" s="1"/>
      <c r="B24" s="1"/>
      <c r="C24" s="1"/>
      <c r="D24" s="1"/>
      <c r="E24" s="1"/>
      <c r="F24" s="1"/>
      <c r="G24" s="1"/>
      <c r="H24" s="9"/>
      <c r="I24" s="9"/>
      <c r="J24" s="9"/>
      <c r="K24" s="9"/>
      <c r="L24" s="9"/>
    </row>
    <row r="25" spans="1:12" x14ac:dyDescent="0.3">
      <c r="A25" s="1"/>
      <c r="B25" s="1"/>
      <c r="C25" s="1"/>
      <c r="D25" s="1"/>
      <c r="E25" s="1"/>
      <c r="F25" s="1"/>
      <c r="G25" s="1"/>
      <c r="H25" s="9"/>
      <c r="I25" s="9"/>
      <c r="J25" s="9"/>
      <c r="K25" s="9"/>
      <c r="L25" s="9"/>
    </row>
    <row r="26" spans="1:12" x14ac:dyDescent="0.3">
      <c r="A26" s="1"/>
      <c r="B26" s="1"/>
      <c r="C26" s="1"/>
      <c r="D26" s="1"/>
      <c r="E26" s="1"/>
      <c r="F26" s="1"/>
      <c r="G26" s="1"/>
      <c r="H26" s="9"/>
      <c r="I26" s="9"/>
      <c r="J26" s="9"/>
      <c r="K26" s="9"/>
      <c r="L26" s="9"/>
    </row>
    <row r="27" spans="1:12" x14ac:dyDescent="0.3">
      <c r="A27" s="1"/>
      <c r="B27" s="1"/>
      <c r="C27" s="1"/>
      <c r="D27" s="1"/>
      <c r="E27" s="1"/>
      <c r="F27" s="1"/>
      <c r="G27" s="1"/>
      <c r="H27" s="9"/>
      <c r="I27" s="9"/>
      <c r="J27" s="9"/>
      <c r="K27" s="9"/>
      <c r="L27" s="9"/>
    </row>
    <row r="28" spans="1:12" x14ac:dyDescent="0.3">
      <c r="A28" s="1"/>
      <c r="B28" s="1"/>
      <c r="C28" s="1"/>
      <c r="D28" s="1"/>
      <c r="E28" s="1"/>
      <c r="F28" s="1"/>
      <c r="G28" s="1"/>
      <c r="H28" s="9"/>
      <c r="I28" s="9"/>
      <c r="J28" s="9"/>
      <c r="K28" s="9"/>
      <c r="L28" s="9"/>
    </row>
    <row r="29" spans="1:12" x14ac:dyDescent="0.3">
      <c r="A29" s="1"/>
      <c r="B29" s="1"/>
      <c r="C29" s="1"/>
      <c r="D29" s="1"/>
      <c r="E29" s="1"/>
      <c r="F29" s="1"/>
      <c r="G29" s="1"/>
      <c r="H29" s="9"/>
      <c r="I29" s="9"/>
      <c r="J29" s="9"/>
      <c r="K29" s="9"/>
      <c r="L29" s="9"/>
    </row>
    <row r="30" spans="1:12" x14ac:dyDescent="0.3">
      <c r="A30" s="1"/>
      <c r="B30" s="1"/>
      <c r="C30" s="1"/>
      <c r="D30" s="1"/>
      <c r="E30" s="1"/>
      <c r="F30" s="1"/>
      <c r="G30" s="1"/>
      <c r="H30" s="9"/>
      <c r="I30" s="9"/>
      <c r="J30" s="9"/>
      <c r="K30" s="9"/>
      <c r="L30" s="9"/>
    </row>
    <row r="31" spans="1:12" x14ac:dyDescent="0.3">
      <c r="A31" s="1"/>
      <c r="B31" s="1"/>
      <c r="C31" s="1"/>
      <c r="D31" s="1"/>
      <c r="E31" s="1"/>
      <c r="F31" s="1"/>
      <c r="G31" s="1"/>
      <c r="H31" s="9"/>
      <c r="I31" s="9"/>
      <c r="J31" s="9"/>
      <c r="K31" s="9"/>
      <c r="L31" s="9"/>
    </row>
    <row r="32" spans="1:12" x14ac:dyDescent="0.3">
      <c r="A32" s="1"/>
      <c r="B32" s="1"/>
      <c r="C32" s="1"/>
      <c r="D32" s="1"/>
      <c r="E32" s="1"/>
      <c r="F32" s="1"/>
      <c r="G32" s="1"/>
      <c r="H32" s="9"/>
      <c r="I32" s="9"/>
      <c r="J32" s="9"/>
      <c r="K32" s="9"/>
      <c r="L32" s="9"/>
    </row>
    <row r="33" spans="1:12" x14ac:dyDescent="0.3">
      <c r="A33" s="1"/>
      <c r="B33" s="1"/>
      <c r="C33" s="1"/>
      <c r="D33" s="1"/>
      <c r="E33" s="1"/>
      <c r="F33" s="1"/>
      <c r="G33" s="1"/>
      <c r="H33" s="8"/>
      <c r="I33" s="8"/>
      <c r="J33" s="8"/>
      <c r="K33" s="8"/>
      <c r="L33" s="8"/>
    </row>
    <row r="34" spans="1:12" x14ac:dyDescent="0.3">
      <c r="A34" s="1"/>
      <c r="B34" s="1"/>
      <c r="C34" s="1"/>
      <c r="D34" s="1"/>
      <c r="E34" s="1"/>
      <c r="F34" s="1"/>
      <c r="G34" s="1"/>
      <c r="H34" s="8"/>
      <c r="I34" s="8"/>
      <c r="J34" s="8"/>
      <c r="K34" s="8"/>
      <c r="L34" s="8"/>
    </row>
    <row r="35" spans="1:12" x14ac:dyDescent="0.3">
      <c r="A35" s="1"/>
      <c r="B35" s="1"/>
      <c r="C35" s="1"/>
      <c r="D35" s="1"/>
      <c r="E35" s="1"/>
      <c r="F35" s="1"/>
      <c r="G35" s="1"/>
      <c r="H35" s="8"/>
      <c r="I35" s="8"/>
      <c r="J35" s="8"/>
      <c r="K35" s="8"/>
      <c r="L35" s="8"/>
    </row>
    <row r="36" spans="1:12" x14ac:dyDescent="0.3">
      <c r="A36" s="1"/>
      <c r="B36" s="1"/>
      <c r="C36" s="1"/>
      <c r="D36" s="1"/>
      <c r="E36" s="1"/>
      <c r="F36" s="1"/>
      <c r="G36" s="1"/>
      <c r="H36" s="8"/>
      <c r="I36" s="8"/>
      <c r="J36" s="8"/>
      <c r="K36" s="8"/>
      <c r="L36" s="8"/>
    </row>
    <row r="37" spans="1:12" x14ac:dyDescent="0.3">
      <c r="A37" s="1"/>
      <c r="B37" s="1"/>
      <c r="C37" s="1"/>
      <c r="D37" s="1"/>
      <c r="E37" s="1"/>
      <c r="F37" s="1"/>
      <c r="G37" s="1"/>
      <c r="H37" s="8"/>
      <c r="I37" s="8"/>
      <c r="J37" s="8"/>
      <c r="K37" s="8"/>
      <c r="L37" s="8"/>
    </row>
    <row r="38" spans="1:12" x14ac:dyDescent="0.3">
      <c r="A38" s="1"/>
      <c r="B38" s="1"/>
      <c r="C38" s="1"/>
      <c r="D38" s="1"/>
      <c r="E38" s="1"/>
      <c r="F38" s="1"/>
      <c r="G38" s="1"/>
      <c r="H38" s="8"/>
      <c r="I38" s="8"/>
      <c r="J38" s="8"/>
      <c r="K38" s="8"/>
      <c r="L38" s="8"/>
    </row>
    <row r="39" spans="1:12" x14ac:dyDescent="0.3">
      <c r="A39" s="1"/>
      <c r="B39" s="1"/>
      <c r="C39" s="1"/>
      <c r="D39" s="1"/>
      <c r="E39" s="1"/>
      <c r="F39" s="1"/>
      <c r="G39" s="1"/>
      <c r="H39" s="8"/>
      <c r="I39" s="8"/>
      <c r="J39" s="8"/>
      <c r="K39" s="8"/>
      <c r="L39" s="8"/>
    </row>
    <row r="40" spans="1:12" x14ac:dyDescent="0.3">
      <c r="A40" s="1"/>
      <c r="B40" s="1"/>
      <c r="C40" s="1"/>
      <c r="D40" s="1"/>
      <c r="E40" s="1"/>
      <c r="F40" s="1"/>
      <c r="G40" s="1"/>
      <c r="H40" s="8"/>
      <c r="I40" s="8"/>
      <c r="J40" s="8"/>
      <c r="K40" s="8"/>
      <c r="L40" s="8"/>
    </row>
    <row r="41" spans="1:12" x14ac:dyDescent="0.3">
      <c r="A41" s="198"/>
      <c r="B41" s="198"/>
      <c r="C41" s="198"/>
      <c r="D41" s="199"/>
      <c r="E41" s="51"/>
    </row>
    <row r="42" spans="1:12" ht="27.6" customHeight="1" x14ac:dyDescent="0.3">
      <c r="A42" s="270" t="s">
        <v>67</v>
      </c>
      <c r="B42" s="270"/>
      <c r="C42" s="270"/>
      <c r="D42" s="270"/>
      <c r="E42" s="270"/>
      <c r="G42" s="7" t="s">
        <v>30</v>
      </c>
    </row>
    <row r="43" spans="1:12" x14ac:dyDescent="0.3">
      <c r="A43" s="271" t="s">
        <v>29</v>
      </c>
      <c r="B43" s="271"/>
      <c r="C43" s="271"/>
      <c r="D43" s="271"/>
      <c r="E43" s="271"/>
      <c r="G43" s="7"/>
    </row>
    <row r="44" spans="1:12" x14ac:dyDescent="0.3">
      <c r="B44" s="7"/>
      <c r="E44" s="57"/>
      <c r="F44" s="57"/>
      <c r="G44" s="7"/>
      <c r="I44" s="345"/>
      <c r="J44" s="25"/>
      <c r="K44" s="25"/>
    </row>
    <row r="45" spans="1:12" x14ac:dyDescent="0.3">
      <c r="B45" s="7"/>
      <c r="E45" s="348" t="s">
        <v>53</v>
      </c>
      <c r="F45" s="349"/>
      <c r="G45" s="27" t="s">
        <v>54</v>
      </c>
      <c r="H45" s="137"/>
      <c r="I45" s="346"/>
    </row>
    <row r="46" spans="1:12" x14ac:dyDescent="0.3">
      <c r="E46" s="339">
        <f>'1. SOUHRNNÉ INFORMACE'!A44</f>
        <v>0</v>
      </c>
      <c r="F46" s="339"/>
      <c r="G46" s="185"/>
      <c r="H46" s="186"/>
      <c r="I46" s="347"/>
    </row>
    <row r="47" spans="1:12" x14ac:dyDescent="0.3">
      <c r="E47" s="339">
        <f>'1. SOUHRNNÉ INFORMACE'!A45</f>
        <v>0</v>
      </c>
      <c r="F47" s="339"/>
      <c r="G47" s="185"/>
      <c r="H47" s="25"/>
      <c r="I47" s="134" t="s">
        <v>81</v>
      </c>
    </row>
    <row r="48" spans="1:12" x14ac:dyDescent="0.3">
      <c r="E48" s="339">
        <f>'1. SOUHRNNÉ INFORMACE'!A46</f>
        <v>0</v>
      </c>
      <c r="F48" s="339"/>
      <c r="G48" s="185"/>
      <c r="H48" s="25"/>
      <c r="I48" s="134"/>
    </row>
    <row r="49" spans="2:9" x14ac:dyDescent="0.3">
      <c r="E49" s="339">
        <f>'1. SOUHRNNÉ INFORMACE'!A47</f>
        <v>0</v>
      </c>
      <c r="F49" s="339"/>
      <c r="G49" s="185"/>
      <c r="H49" s="25"/>
    </row>
    <row r="50" spans="2:9" x14ac:dyDescent="0.3">
      <c r="G50" s="50"/>
      <c r="H50" s="25"/>
      <c r="I50" s="25"/>
    </row>
    <row r="51" spans="2:9" x14ac:dyDescent="0.3">
      <c r="G51" s="50"/>
    </row>
    <row r="52" spans="2:9" x14ac:dyDescent="0.3">
      <c r="G52" s="50"/>
    </row>
    <row r="53" spans="2:9" x14ac:dyDescent="0.3">
      <c r="G53" s="50"/>
    </row>
    <row r="54" spans="2:9" x14ac:dyDescent="0.3">
      <c r="G54" s="50"/>
    </row>
    <row r="59" spans="2:9" x14ac:dyDescent="0.3">
      <c r="B59" s="50"/>
      <c r="C59" s="50"/>
      <c r="D59" s="50"/>
      <c r="E59" s="51"/>
    </row>
    <row r="60" spans="2:9" x14ac:dyDescent="0.3">
      <c r="B60" s="50"/>
      <c r="C60" s="50"/>
      <c r="D60" s="50"/>
      <c r="E60" s="51"/>
    </row>
    <row r="61" spans="2:9" x14ac:dyDescent="0.3">
      <c r="B61" s="50"/>
      <c r="C61" s="50"/>
      <c r="D61" s="50"/>
      <c r="E61" s="51"/>
    </row>
    <row r="62" spans="2:9" x14ac:dyDescent="0.3">
      <c r="B62" s="50"/>
      <c r="C62" s="50"/>
      <c r="D62" s="50"/>
      <c r="E62" s="51"/>
    </row>
    <row r="63" spans="2:9" x14ac:dyDescent="0.3">
      <c r="B63" s="50"/>
      <c r="C63" s="50"/>
      <c r="D63" s="50"/>
      <c r="E63" s="51"/>
    </row>
    <row r="64" spans="2:9" x14ac:dyDescent="0.3">
      <c r="B64" s="50"/>
      <c r="C64" s="50"/>
      <c r="D64" s="50"/>
      <c r="E64" s="51"/>
    </row>
    <row r="65" spans="2:5" x14ac:dyDescent="0.3">
      <c r="B65" s="50"/>
      <c r="C65" s="50"/>
      <c r="D65" s="50"/>
      <c r="E65" s="51"/>
    </row>
    <row r="66" spans="2:5" x14ac:dyDescent="0.3">
      <c r="B66" s="50"/>
      <c r="C66" s="50"/>
      <c r="D66" s="50"/>
      <c r="E66" s="51"/>
    </row>
    <row r="67" spans="2:5" x14ac:dyDescent="0.3">
      <c r="B67" s="50"/>
      <c r="C67" s="50"/>
      <c r="D67" s="50"/>
      <c r="E67" s="51"/>
    </row>
    <row r="68" spans="2:5" x14ac:dyDescent="0.3">
      <c r="B68" s="50"/>
      <c r="C68" s="50"/>
      <c r="D68" s="50"/>
      <c r="E68" s="51"/>
    </row>
    <row r="69" spans="2:5" x14ac:dyDescent="0.3">
      <c r="B69" s="50"/>
      <c r="C69" s="50"/>
      <c r="D69" s="50"/>
      <c r="E69" s="51"/>
    </row>
    <row r="70" spans="2:5" x14ac:dyDescent="0.3">
      <c r="B70" s="50"/>
      <c r="C70" s="50"/>
      <c r="D70" s="50"/>
      <c r="E70" s="51"/>
    </row>
    <row r="71" spans="2:5" x14ac:dyDescent="0.3">
      <c r="B71" s="50"/>
      <c r="C71" s="50"/>
      <c r="D71" s="50"/>
      <c r="E71" s="51"/>
    </row>
    <row r="72" spans="2:5" x14ac:dyDescent="0.3">
      <c r="B72" s="50"/>
      <c r="C72" s="50"/>
      <c r="D72" s="50"/>
      <c r="E72" s="51"/>
    </row>
    <row r="73" spans="2:5" x14ac:dyDescent="0.3">
      <c r="B73" s="50"/>
      <c r="C73" s="50"/>
      <c r="D73" s="50"/>
      <c r="E73" s="51"/>
    </row>
    <row r="74" spans="2:5" x14ac:dyDescent="0.3">
      <c r="B74" s="50"/>
      <c r="C74" s="50"/>
      <c r="D74" s="50"/>
      <c r="E74" s="51"/>
    </row>
    <row r="75" spans="2:5" x14ac:dyDescent="0.3">
      <c r="B75" s="50"/>
      <c r="C75" s="50"/>
      <c r="D75" s="50"/>
      <c r="E75" s="51"/>
    </row>
    <row r="76" spans="2:5" x14ac:dyDescent="0.3">
      <c r="B76" s="50"/>
      <c r="C76" s="50"/>
      <c r="D76" s="50"/>
      <c r="E76" s="51"/>
    </row>
    <row r="77" spans="2:5" x14ac:dyDescent="0.3">
      <c r="B77" s="50"/>
      <c r="C77" s="50"/>
      <c r="D77" s="50"/>
      <c r="E77" s="51"/>
    </row>
    <row r="78" spans="2:5" x14ac:dyDescent="0.3">
      <c r="B78" s="50"/>
      <c r="C78" s="50"/>
      <c r="D78" s="50"/>
      <c r="E78" s="51"/>
    </row>
    <row r="79" spans="2:5" x14ac:dyDescent="0.3">
      <c r="B79" s="50"/>
      <c r="C79" s="50"/>
      <c r="D79" s="50"/>
      <c r="E79" s="51"/>
    </row>
    <row r="80" spans="2:5" x14ac:dyDescent="0.3">
      <c r="B80" s="50"/>
      <c r="C80" s="50"/>
      <c r="D80" s="50"/>
      <c r="E80" s="51"/>
    </row>
    <row r="81" spans="2:5" x14ac:dyDescent="0.3">
      <c r="B81" s="50"/>
      <c r="C81" s="50"/>
      <c r="D81" s="50"/>
      <c r="E81" s="51"/>
    </row>
    <row r="82" spans="2:5" x14ac:dyDescent="0.3">
      <c r="B82" s="50"/>
      <c r="C82" s="50"/>
      <c r="D82" s="50"/>
      <c r="E82" s="51"/>
    </row>
    <row r="83" spans="2:5" x14ac:dyDescent="0.3">
      <c r="B83" s="50"/>
      <c r="C83" s="50"/>
      <c r="D83" s="50"/>
      <c r="E83" s="51"/>
    </row>
    <row r="84" spans="2:5" x14ac:dyDescent="0.3">
      <c r="B84" s="50"/>
      <c r="C84" s="50"/>
      <c r="D84" s="50"/>
      <c r="E84" s="51"/>
    </row>
    <row r="85" spans="2:5" x14ac:dyDescent="0.3">
      <c r="B85" s="50"/>
      <c r="C85" s="50"/>
      <c r="D85" s="50"/>
      <c r="E85" s="51"/>
    </row>
    <row r="86" spans="2:5" x14ac:dyDescent="0.3">
      <c r="B86" s="50"/>
      <c r="C86" s="50"/>
      <c r="D86" s="50"/>
      <c r="E86" s="51"/>
    </row>
    <row r="87" spans="2:5" x14ac:dyDescent="0.3">
      <c r="B87" s="50"/>
      <c r="C87" s="50"/>
      <c r="D87" s="50"/>
      <c r="E87" s="51"/>
    </row>
    <row r="88" spans="2:5" x14ac:dyDescent="0.3">
      <c r="B88" s="50"/>
      <c r="C88" s="50"/>
      <c r="D88" s="50"/>
      <c r="E88" s="51"/>
    </row>
    <row r="89" spans="2:5" x14ac:dyDescent="0.3">
      <c r="B89" s="50"/>
      <c r="C89" s="50"/>
      <c r="D89" s="50"/>
      <c r="E89" s="51"/>
    </row>
    <row r="90" spans="2:5" x14ac:dyDescent="0.3">
      <c r="B90" s="50"/>
      <c r="C90" s="50"/>
      <c r="D90" s="50"/>
      <c r="E90" s="51"/>
    </row>
    <row r="91" spans="2:5" x14ac:dyDescent="0.3">
      <c r="B91" s="50"/>
      <c r="C91" s="50"/>
      <c r="D91" s="50"/>
      <c r="E91" s="51"/>
    </row>
    <row r="92" spans="2:5" x14ac:dyDescent="0.3">
      <c r="B92" s="50"/>
      <c r="C92" s="50"/>
      <c r="D92" s="50"/>
      <c r="E92" s="51"/>
    </row>
    <row r="93" spans="2:5" x14ac:dyDescent="0.3">
      <c r="B93" s="50"/>
      <c r="C93" s="50"/>
      <c r="D93" s="50"/>
      <c r="E93" s="51"/>
    </row>
    <row r="94" spans="2:5" x14ac:dyDescent="0.3">
      <c r="B94" s="50"/>
      <c r="C94" s="50"/>
      <c r="D94" s="50"/>
      <c r="E94" s="51"/>
    </row>
    <row r="95" spans="2:5" x14ac:dyDescent="0.3">
      <c r="B95" s="50"/>
      <c r="C95" s="50"/>
      <c r="D95" s="50"/>
      <c r="E95" s="51"/>
    </row>
    <row r="96" spans="2:5" x14ac:dyDescent="0.3">
      <c r="B96" s="50"/>
      <c r="C96" s="50"/>
      <c r="D96" s="50"/>
      <c r="E96" s="51"/>
    </row>
    <row r="97" spans="2:5" x14ac:dyDescent="0.3">
      <c r="B97" s="50"/>
      <c r="C97" s="50"/>
      <c r="D97" s="50"/>
      <c r="E97" s="51"/>
    </row>
    <row r="98" spans="2:5" x14ac:dyDescent="0.3">
      <c r="B98" s="50"/>
      <c r="C98" s="50"/>
      <c r="D98" s="50"/>
      <c r="E98" s="51"/>
    </row>
    <row r="99" spans="2:5" x14ac:dyDescent="0.3">
      <c r="B99" s="50"/>
      <c r="C99" s="50"/>
      <c r="D99" s="50"/>
      <c r="E99" s="51"/>
    </row>
    <row r="100" spans="2:5" x14ac:dyDescent="0.3">
      <c r="B100" s="50"/>
      <c r="C100" s="50"/>
      <c r="D100" s="50"/>
      <c r="E100" s="51"/>
    </row>
    <row r="101" spans="2:5" x14ac:dyDescent="0.3">
      <c r="B101" s="50"/>
      <c r="C101" s="50"/>
      <c r="D101" s="50"/>
      <c r="E101" s="51"/>
    </row>
  </sheetData>
  <sheetProtection algorithmName="SHA-512" hashValue="o1sHpo8ENmozeXVeefCb3a1sseB8aWxA6YISu3QkRjVzeQEbwTT4S+Unvvj6sSXegC6gBo4QXNvOLV2CFk4leA==" saltValue="kqIEfWyfutjRLdsxWYEngg==" spinCount="100000" sheet="1" formatCells="0" formatColumns="0" formatRows="0" insertColumns="0" insertRows="0" insertHyperlinks="0" deleteColumns="0" deleteRows="0" selectLockedCells="1" sort="0" autoFilter="0" pivotTables="0"/>
  <mergeCells count="17">
    <mergeCell ref="E47:F47"/>
    <mergeCell ref="E48:F48"/>
    <mergeCell ref="E49:F49"/>
    <mergeCell ref="J4:J7"/>
    <mergeCell ref="A6:B6"/>
    <mergeCell ref="A7:C7"/>
    <mergeCell ref="A42:E42"/>
    <mergeCell ref="A43:E43"/>
    <mergeCell ref="I44:I46"/>
    <mergeCell ref="E45:F45"/>
    <mergeCell ref="E46:F46"/>
    <mergeCell ref="I4:I7"/>
    <mergeCell ref="B1:C1"/>
    <mergeCell ref="D1:D4"/>
    <mergeCell ref="B2:C2"/>
    <mergeCell ref="B3:C3"/>
    <mergeCell ref="B4:C4"/>
  </mergeCells>
  <conditionalFormatting sqref="D7 A9:G40">
    <cfRule type="cellIs" dxfId="32" priority="11" operator="equal">
      <formula>0</formula>
    </cfRule>
  </conditionalFormatting>
  <conditionalFormatting sqref="H9">
    <cfRule type="expression" dxfId="31" priority="10">
      <formula>$E9&lt;&gt;""</formula>
    </cfRule>
  </conditionalFormatting>
  <conditionalFormatting sqref="I9:K9">
    <cfRule type="expression" dxfId="30" priority="9">
      <formula>$E9&lt;&gt;""</formula>
    </cfRule>
  </conditionalFormatting>
  <conditionalFormatting sqref="L9">
    <cfRule type="expression" dxfId="29" priority="8">
      <formula>$E9&lt;&gt;""</formula>
    </cfRule>
  </conditionalFormatting>
  <conditionalFormatting sqref="H10:H25">
    <cfRule type="expression" dxfId="28" priority="7">
      <formula>$E10&lt;&gt;""</formula>
    </cfRule>
  </conditionalFormatting>
  <conditionalFormatting sqref="I10:K25">
    <cfRule type="expression" dxfId="27" priority="6">
      <formula>$E10&lt;&gt;""</formula>
    </cfRule>
  </conditionalFormatting>
  <conditionalFormatting sqref="L10:L25">
    <cfRule type="expression" dxfId="26" priority="5">
      <formula>$E10&lt;&gt;""</formula>
    </cfRule>
  </conditionalFormatting>
  <conditionalFormatting sqref="H26:H40">
    <cfRule type="expression" dxfId="25" priority="4">
      <formula>$E26&lt;&gt;""</formula>
    </cfRule>
  </conditionalFormatting>
  <conditionalFormatting sqref="I26:K40">
    <cfRule type="expression" dxfId="24" priority="3">
      <formula>$E26&lt;&gt;""</formula>
    </cfRule>
  </conditionalFormatting>
  <conditionalFormatting sqref="L26:L40">
    <cfRule type="expression" dxfId="23" priority="2">
      <formula>$E26&lt;&gt;""</formula>
    </cfRule>
  </conditionalFormatting>
  <conditionalFormatting sqref="E46:E49">
    <cfRule type="cellIs" dxfId="22" priority="1" operator="equal">
      <formula>0</formula>
    </cfRule>
  </conditionalFormatting>
  <dataValidations count="1">
    <dataValidation type="list" allowBlank="1" showInputMessage="1" showErrorMessage="1" sqref="E9:E40" xr:uid="{FC562879-4E87-4F30-AEC8-90D378C543A6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E26E3-896E-4E50-84E9-D4E65E5236C7}">
  <sheetPr codeName="List7">
    <pageSetUpPr fitToPage="1"/>
  </sheetPr>
  <dimension ref="A1:Q55"/>
  <sheetViews>
    <sheetView showGridLines="0" topLeftCell="A19" zoomScaleNormal="100" workbookViewId="0">
      <selection activeCell="E30" sqref="E30"/>
    </sheetView>
  </sheetViews>
  <sheetFormatPr defaultColWidth="9.109375" defaultRowHeight="13.8" x14ac:dyDescent="0.3"/>
  <cols>
    <col min="1" max="1" width="6.6640625" style="12" customWidth="1"/>
    <col min="2" max="2" width="16.109375" style="12" customWidth="1"/>
    <col min="3" max="3" width="30.5546875" style="141" customWidth="1"/>
    <col min="4" max="4" width="19.5546875" style="141" customWidth="1"/>
    <col min="5" max="6" width="18.6640625" style="141" customWidth="1"/>
    <col min="7" max="7" width="9.6640625" style="141" bestFit="1" customWidth="1"/>
    <col min="8" max="13" width="9.109375" style="141"/>
    <col min="14" max="14" width="3.44140625" style="142" customWidth="1"/>
    <col min="15" max="15" width="23.44140625" style="141" customWidth="1"/>
    <col min="16" max="16" width="8.33203125" style="141" customWidth="1"/>
    <col min="17" max="16384" width="9.109375" style="141"/>
  </cols>
  <sheetData>
    <row r="1" spans="1:17" s="6" customFormat="1" ht="18.600000000000001" customHeight="1" x14ac:dyDescent="0.3">
      <c r="A1" s="255" t="s">
        <v>82</v>
      </c>
      <c r="B1" s="256"/>
      <c r="C1" s="264">
        <f>'1. SOUHRNNÉ INFORMACE'!B5</f>
        <v>0</v>
      </c>
      <c r="D1" s="353"/>
      <c r="E1" s="354" t="str">
        <f>'1. SOUHRNNÉ INFORMACE'!B2</f>
        <v>VSA21</v>
      </c>
      <c r="F1" s="355"/>
      <c r="N1" s="138"/>
    </row>
    <row r="2" spans="1:17" s="6" customFormat="1" ht="15.6" customHeight="1" x14ac:dyDescent="0.3">
      <c r="A2" s="259" t="s">
        <v>38</v>
      </c>
      <c r="B2" s="260" t="s">
        <v>38</v>
      </c>
      <c r="C2" s="257">
        <f>'1. SOUHRNNÉ INFORMACE'!B6</f>
        <v>0</v>
      </c>
      <c r="D2" s="258"/>
      <c r="E2" s="356"/>
      <c r="F2" s="357"/>
      <c r="N2" s="138"/>
    </row>
    <row r="3" spans="1:17" s="6" customFormat="1" ht="18.600000000000001" customHeight="1" x14ac:dyDescent="0.3">
      <c r="A3" s="259" t="s">
        <v>59</v>
      </c>
      <c r="B3" s="260" t="s">
        <v>59</v>
      </c>
      <c r="C3" s="257">
        <f>'1. SOUHRNNÉ INFORMACE'!B9</f>
        <v>0</v>
      </c>
      <c r="D3" s="258"/>
      <c r="E3" s="200"/>
      <c r="F3" s="7"/>
      <c r="N3" s="138"/>
    </row>
    <row r="4" spans="1:17" s="6" customFormat="1" ht="18.600000000000001" customHeight="1" thickBot="1" x14ac:dyDescent="0.35">
      <c r="A4" s="261" t="s">
        <v>60</v>
      </c>
      <c r="B4" s="262" t="s">
        <v>60</v>
      </c>
      <c r="C4" s="257">
        <f>'1. SOUHRNNÉ INFORMACE'!B10</f>
        <v>0</v>
      </c>
      <c r="D4" s="258"/>
      <c r="E4" s="200"/>
      <c r="F4" s="7"/>
      <c r="N4" s="138"/>
    </row>
    <row r="5" spans="1:17" ht="5.4" customHeight="1" thickBot="1" x14ac:dyDescent="0.35">
      <c r="A5" s="139"/>
      <c r="B5" s="139"/>
      <c r="C5" s="140"/>
      <c r="D5" s="140"/>
      <c r="E5" s="140"/>
      <c r="F5" s="140"/>
    </row>
    <row r="6" spans="1:17" x14ac:dyDescent="0.3">
      <c r="A6" s="358" t="str">
        <f>'1. SOUHRNNÉ INFORMACE'!B2</f>
        <v>VSA21</v>
      </c>
      <c r="B6" s="359"/>
      <c r="C6" s="109">
        <f>'1. SOUHRNNÉ INFORMACE'!B11</f>
        <v>0</v>
      </c>
      <c r="D6" s="201" t="s">
        <v>234</v>
      </c>
      <c r="E6" s="140"/>
      <c r="F6" s="140"/>
      <c r="G6" s="202" t="s">
        <v>235</v>
      </c>
      <c r="O6" s="203" t="s">
        <v>236</v>
      </c>
    </row>
    <row r="7" spans="1:17" ht="19.2" customHeight="1" x14ac:dyDescent="0.3">
      <c r="A7" s="360" t="s">
        <v>237</v>
      </c>
      <c r="B7" s="360"/>
      <c r="C7" s="228">
        <f>ROUND('2. POUŽITÍ DOTACE'!F6,2)</f>
        <v>0</v>
      </c>
      <c r="D7" s="204">
        <f>D11-E11</f>
        <v>0</v>
      </c>
      <c r="E7" s="140" t="str">
        <f>IF(('2. POUŽITÍ DOTACE'!E31+'1. SOUHRNNÉ INFORMACE'!B12)='7. Přehled zdrojů'!D7,"OK","CHYBA - prosím zkontrolujte vratku")</f>
        <v>OK</v>
      </c>
      <c r="F7" s="140"/>
      <c r="G7" s="202" t="s">
        <v>238</v>
      </c>
      <c r="O7" s="205" t="e">
        <f>C6/C7</f>
        <v>#DIV/0!</v>
      </c>
    </row>
    <row r="8" spans="1:17" ht="31.2" customHeight="1" x14ac:dyDescent="0.3">
      <c r="A8" s="293" t="s">
        <v>239</v>
      </c>
      <c r="B8" s="293"/>
      <c r="C8" s="293"/>
      <c r="D8" s="293"/>
      <c r="E8" s="293"/>
      <c r="F8" s="293"/>
      <c r="G8" s="122" t="s">
        <v>240</v>
      </c>
      <c r="H8" s="206"/>
      <c r="I8" s="206"/>
      <c r="J8" s="206"/>
      <c r="K8" s="206"/>
      <c r="L8" s="206"/>
      <c r="M8" s="206"/>
      <c r="N8" s="207"/>
      <c r="O8" s="206"/>
    </row>
    <row r="9" spans="1:17" s="209" customFormat="1" ht="9.6" customHeight="1" thickBot="1" x14ac:dyDescent="0.35">
      <c r="A9" s="208"/>
      <c r="B9" s="208"/>
      <c r="C9" s="208"/>
      <c r="D9" s="208"/>
      <c r="E9" s="208"/>
      <c r="F9" s="208"/>
      <c r="N9" s="210"/>
    </row>
    <row r="10" spans="1:17" ht="49.95" customHeight="1" thickBot="1" x14ac:dyDescent="0.35">
      <c r="A10" s="350" t="s">
        <v>101</v>
      </c>
      <c r="B10" s="351"/>
      <c r="C10" s="352"/>
      <c r="D10" s="143" t="s">
        <v>102</v>
      </c>
      <c r="E10" s="144" t="s">
        <v>103</v>
      </c>
      <c r="F10" s="145" t="s">
        <v>104</v>
      </c>
      <c r="P10" s="211"/>
      <c r="Q10" s="212"/>
    </row>
    <row r="11" spans="1:17" x14ac:dyDescent="0.3">
      <c r="A11" s="146">
        <v>1</v>
      </c>
      <c r="B11" s="147" t="s">
        <v>125</v>
      </c>
      <c r="C11" s="148"/>
      <c r="D11" s="213">
        <f>'1. SOUHRNNÉ INFORMACE'!B11</f>
        <v>0</v>
      </c>
      <c r="E11" s="213">
        <f>'2. POUŽITÍ DOTACE'!D28</f>
        <v>0</v>
      </c>
      <c r="F11" s="214" t="str">
        <f t="shared" ref="F11:F20" si="0">IF($D$39&gt;0,E11/$D$39," ")</f>
        <v xml:space="preserve"> </v>
      </c>
      <c r="G11" s="149" t="str">
        <f>IF(D11&gt;0,IF(E11="","Vyplňte sloupec Čerpané finanční prostředky v Kč"," "),"")</f>
        <v/>
      </c>
    </row>
    <row r="12" spans="1:17" x14ac:dyDescent="0.3">
      <c r="A12" s="150">
        <v>2</v>
      </c>
      <c r="B12" s="361" t="s">
        <v>105</v>
      </c>
      <c r="C12" s="362"/>
      <c r="D12" s="215"/>
      <c r="E12" s="215"/>
      <c r="F12" s="214" t="str">
        <f t="shared" si="0"/>
        <v xml:space="preserve"> </v>
      </c>
      <c r="G12" s="149" t="str">
        <f t="shared" ref="G12:G20" si="1">IF(D12&gt;0,IF(E12="","Vyplňte sloupec Čerpané finanční prostředky v Kč"," "),"")</f>
        <v/>
      </c>
      <c r="N12" s="151"/>
      <c r="O12" s="152" t="s">
        <v>127</v>
      </c>
      <c r="P12" s="153" t="s">
        <v>128</v>
      </c>
      <c r="Q12" s="156"/>
    </row>
    <row r="13" spans="1:17" x14ac:dyDescent="0.3">
      <c r="A13" s="150">
        <v>3</v>
      </c>
      <c r="B13" s="361" t="s">
        <v>106</v>
      </c>
      <c r="C13" s="362"/>
      <c r="D13" s="215"/>
      <c r="E13" s="215"/>
      <c r="F13" s="214" t="str">
        <f t="shared" si="0"/>
        <v xml:space="preserve"> </v>
      </c>
      <c r="G13" s="149" t="str">
        <f t="shared" si="1"/>
        <v/>
      </c>
      <c r="N13" s="151" t="s">
        <v>129</v>
      </c>
      <c r="O13" s="154" t="s">
        <v>130</v>
      </c>
      <c r="P13" s="155" t="s">
        <v>131</v>
      </c>
      <c r="Q13" s="156"/>
    </row>
    <row r="14" spans="1:17" x14ac:dyDescent="0.3">
      <c r="A14" s="150">
        <v>4</v>
      </c>
      <c r="B14" s="361" t="s">
        <v>107</v>
      </c>
      <c r="C14" s="362"/>
      <c r="D14" s="215"/>
      <c r="E14" s="215"/>
      <c r="F14" s="214" t="str">
        <f t="shared" si="0"/>
        <v xml:space="preserve"> </v>
      </c>
      <c r="G14" s="149" t="str">
        <f t="shared" si="1"/>
        <v/>
      </c>
      <c r="N14" s="151" t="s">
        <v>138</v>
      </c>
      <c r="O14" s="154" t="s">
        <v>132</v>
      </c>
      <c r="P14" s="155" t="s">
        <v>133</v>
      </c>
      <c r="Q14" s="156"/>
    </row>
    <row r="15" spans="1:17" x14ac:dyDescent="0.3">
      <c r="A15" s="150">
        <v>5</v>
      </c>
      <c r="B15" s="361" t="s">
        <v>108</v>
      </c>
      <c r="C15" s="362"/>
      <c r="D15" s="215"/>
      <c r="E15" s="215"/>
      <c r="F15" s="214" t="str">
        <f t="shared" si="0"/>
        <v xml:space="preserve"> </v>
      </c>
      <c r="G15" s="149" t="str">
        <f t="shared" si="1"/>
        <v/>
      </c>
      <c r="N15" s="151" t="s">
        <v>139</v>
      </c>
      <c r="O15" s="154" t="s">
        <v>134</v>
      </c>
      <c r="P15" s="155" t="s">
        <v>135</v>
      </c>
      <c r="Q15" s="156"/>
    </row>
    <row r="16" spans="1:17" x14ac:dyDescent="0.3">
      <c r="A16" s="150">
        <v>6</v>
      </c>
      <c r="B16" s="370" t="s">
        <v>109</v>
      </c>
      <c r="C16" s="371"/>
      <c r="D16" s="215"/>
      <c r="E16" s="215"/>
      <c r="F16" s="214" t="str">
        <f>IF($D$39&gt;0,E16/$D$39," ")</f>
        <v xml:space="preserve"> </v>
      </c>
      <c r="G16" s="149" t="str">
        <f t="shared" si="1"/>
        <v/>
      </c>
      <c r="N16" s="151" t="s">
        <v>140</v>
      </c>
      <c r="O16" s="154" t="s">
        <v>136</v>
      </c>
      <c r="P16" s="155" t="s">
        <v>137</v>
      </c>
      <c r="Q16" s="156"/>
    </row>
    <row r="17" spans="1:17" x14ac:dyDescent="0.3">
      <c r="A17" s="150">
        <v>7</v>
      </c>
      <c r="B17" s="361" t="s">
        <v>110</v>
      </c>
      <c r="C17" s="362"/>
      <c r="D17" s="215"/>
      <c r="E17" s="215"/>
      <c r="F17" s="214" t="str">
        <f t="shared" si="0"/>
        <v xml:space="preserve"> </v>
      </c>
      <c r="G17" s="149" t="str">
        <f t="shared" si="1"/>
        <v/>
      </c>
      <c r="N17" s="151" t="s">
        <v>141</v>
      </c>
      <c r="O17" s="154" t="s">
        <v>143</v>
      </c>
      <c r="P17" s="155" t="s">
        <v>144</v>
      </c>
      <c r="Q17" s="156"/>
    </row>
    <row r="18" spans="1:17" ht="14.4" thickBot="1" x14ac:dyDescent="0.35">
      <c r="A18" s="150">
        <v>8</v>
      </c>
      <c r="B18" s="363" t="s">
        <v>111</v>
      </c>
      <c r="C18" s="364"/>
      <c r="D18" s="215"/>
      <c r="E18" s="215"/>
      <c r="F18" s="214" t="str">
        <f t="shared" si="0"/>
        <v xml:space="preserve"> </v>
      </c>
      <c r="G18" s="149" t="str">
        <f t="shared" si="1"/>
        <v/>
      </c>
      <c r="N18" s="151" t="s">
        <v>142</v>
      </c>
      <c r="O18" s="154" t="s">
        <v>153</v>
      </c>
      <c r="P18" s="155" t="s">
        <v>154</v>
      </c>
      <c r="Q18" s="156"/>
    </row>
    <row r="19" spans="1:17" ht="14.4" thickBot="1" x14ac:dyDescent="0.35">
      <c r="A19" s="150">
        <v>9</v>
      </c>
      <c r="B19" s="365" t="s">
        <v>112</v>
      </c>
      <c r="C19" s="366"/>
      <c r="D19" s="215"/>
      <c r="E19" s="215"/>
      <c r="F19" s="214" t="str">
        <f t="shared" si="0"/>
        <v xml:space="preserve"> </v>
      </c>
      <c r="G19" s="149" t="str">
        <f t="shared" si="1"/>
        <v/>
      </c>
      <c r="N19" s="151" t="s">
        <v>145</v>
      </c>
      <c r="O19" s="154" t="s">
        <v>155</v>
      </c>
      <c r="P19" s="155" t="s">
        <v>156</v>
      </c>
      <c r="Q19" s="156"/>
    </row>
    <row r="20" spans="1:17" ht="14.4" thickBot="1" x14ac:dyDescent="0.35">
      <c r="A20" s="146"/>
      <c r="B20" s="367"/>
      <c r="C20" s="368"/>
      <c r="D20" s="215"/>
      <c r="E20" s="215"/>
      <c r="F20" s="214" t="str">
        <f t="shared" si="0"/>
        <v xml:space="preserve"> </v>
      </c>
      <c r="G20" s="149" t="str">
        <f t="shared" si="1"/>
        <v/>
      </c>
      <c r="N20" s="151" t="s">
        <v>146</v>
      </c>
      <c r="O20" s="154" t="s">
        <v>157</v>
      </c>
      <c r="P20" s="155" t="s">
        <v>158</v>
      </c>
      <c r="Q20" s="156"/>
    </row>
    <row r="21" spans="1:17" ht="13.95" customHeight="1" thickBot="1" x14ac:dyDescent="0.35">
      <c r="A21" s="369" t="str">
        <f>IF(D19&gt;0,IF(B20="","Nezapomeňte uvést ostatní zdroje financování","")," ")</f>
        <v xml:space="preserve"> </v>
      </c>
      <c r="B21" s="369"/>
      <c r="C21" s="369"/>
      <c r="D21" s="372"/>
      <c r="E21" s="372"/>
      <c r="F21" s="373"/>
      <c r="G21" s="149"/>
      <c r="N21" s="151" t="s">
        <v>147</v>
      </c>
      <c r="O21" s="154" t="s">
        <v>159</v>
      </c>
      <c r="P21" s="155" t="s">
        <v>160</v>
      </c>
    </row>
    <row r="22" spans="1:17" ht="14.4" thickBot="1" x14ac:dyDescent="0.35">
      <c r="A22" s="157" t="s">
        <v>113</v>
      </c>
      <c r="B22" s="158"/>
      <c r="C22" s="159"/>
      <c r="D22" s="216">
        <f>SUM(D11:D19)</f>
        <v>0</v>
      </c>
      <c r="E22" s="216">
        <f>SUM(E11:E19)</f>
        <v>0</v>
      </c>
      <c r="F22" s="217">
        <f>SUM(F11:F19)</f>
        <v>0</v>
      </c>
      <c r="G22" s="149"/>
      <c r="N22" s="151" t="s">
        <v>148</v>
      </c>
      <c r="O22" s="154" t="s">
        <v>161</v>
      </c>
      <c r="P22" s="155" t="s">
        <v>162</v>
      </c>
    </row>
    <row r="23" spans="1:17" x14ac:dyDescent="0.3">
      <c r="A23" s="160">
        <v>10</v>
      </c>
      <c r="B23" s="161" t="s">
        <v>114</v>
      </c>
      <c r="C23" s="10"/>
      <c r="D23" s="218"/>
      <c r="E23" s="218"/>
      <c r="F23" s="214" t="str">
        <f>IF($D$39&gt;0,E23/$D$39," ")</f>
        <v xml:space="preserve"> </v>
      </c>
      <c r="G23" s="149" t="str">
        <f t="shared" ref="G23:G35" si="2">IF(D23&gt;0,IF(E23="","Vyplňte sloupec Čerpané finanční prostředky v Kč"," "),"")</f>
        <v/>
      </c>
      <c r="N23" s="151" t="s">
        <v>149</v>
      </c>
      <c r="O23" s="154" t="s">
        <v>163</v>
      </c>
      <c r="P23" s="155" t="s">
        <v>164</v>
      </c>
    </row>
    <row r="24" spans="1:17" ht="14.4" thickBot="1" x14ac:dyDescent="0.35">
      <c r="A24" s="162">
        <v>11</v>
      </c>
      <c r="B24" s="163" t="s">
        <v>40</v>
      </c>
      <c r="C24" s="10"/>
      <c r="D24" s="215"/>
      <c r="E24" s="215"/>
      <c r="F24" s="214" t="str">
        <f>IF($D$39&gt;0,E24/$D$39," ")</f>
        <v xml:space="preserve"> </v>
      </c>
      <c r="G24" s="149" t="str">
        <f t="shared" si="2"/>
        <v/>
      </c>
      <c r="N24" s="151" t="s">
        <v>150</v>
      </c>
      <c r="O24" s="154" t="s">
        <v>165</v>
      </c>
      <c r="P24" s="155" t="s">
        <v>166</v>
      </c>
    </row>
    <row r="25" spans="1:17" ht="14.4" thickBot="1" x14ac:dyDescent="0.35">
      <c r="A25" s="157" t="s">
        <v>181</v>
      </c>
      <c r="B25" s="158"/>
      <c r="C25" s="159"/>
      <c r="D25" s="213">
        <f>SUM(D23:D24)</f>
        <v>0</v>
      </c>
      <c r="E25" s="213">
        <f>SUM(E23:E24)</f>
        <v>0</v>
      </c>
      <c r="F25" s="217">
        <f>SUM(F23:F24)</f>
        <v>0</v>
      </c>
      <c r="G25" s="149"/>
      <c r="N25" s="151" t="s">
        <v>151</v>
      </c>
      <c r="O25" s="154" t="s">
        <v>167</v>
      </c>
      <c r="P25" s="155" t="s">
        <v>168</v>
      </c>
    </row>
    <row r="26" spans="1:17" x14ac:dyDescent="0.3">
      <c r="A26" s="164">
        <v>12</v>
      </c>
      <c r="B26" s="379" t="s">
        <v>115</v>
      </c>
      <c r="C26" s="380"/>
      <c r="D26" s="215"/>
      <c r="E26" s="215"/>
      <c r="F26" s="214" t="str">
        <f t="shared" ref="F26:F35" si="3">IF($D$39&gt;0,E26/$D$39," ")</f>
        <v xml:space="preserve"> </v>
      </c>
      <c r="G26" s="149" t="str">
        <f t="shared" si="2"/>
        <v/>
      </c>
      <c r="N26" s="151" t="s">
        <v>152</v>
      </c>
      <c r="O26" s="154" t="s">
        <v>169</v>
      </c>
      <c r="P26" s="155" t="s">
        <v>170</v>
      </c>
    </row>
    <row r="27" spans="1:17" x14ac:dyDescent="0.3">
      <c r="A27" s="164">
        <v>13</v>
      </c>
      <c r="B27" s="377" t="s">
        <v>116</v>
      </c>
      <c r="C27" s="378"/>
      <c r="D27" s="215"/>
      <c r="E27" s="215"/>
      <c r="F27" s="214" t="str">
        <f t="shared" si="3"/>
        <v xml:space="preserve"> </v>
      </c>
      <c r="G27" s="149" t="str">
        <f t="shared" si="2"/>
        <v/>
      </c>
      <c r="O27" s="165"/>
      <c r="P27" s="165"/>
    </row>
    <row r="28" spans="1:17" x14ac:dyDescent="0.3">
      <c r="A28" s="164">
        <v>14</v>
      </c>
      <c r="B28" s="377" t="s">
        <v>117</v>
      </c>
      <c r="C28" s="378"/>
      <c r="D28" s="215"/>
      <c r="E28" s="215"/>
      <c r="F28" s="214" t="str">
        <f t="shared" si="3"/>
        <v xml:space="preserve"> </v>
      </c>
      <c r="G28" s="149" t="str">
        <f t="shared" si="2"/>
        <v/>
      </c>
      <c r="L28" s="166"/>
    </row>
    <row r="29" spans="1:17" x14ac:dyDescent="0.3">
      <c r="A29" s="164">
        <v>15</v>
      </c>
      <c r="B29" s="377" t="s">
        <v>118</v>
      </c>
      <c r="C29" s="378"/>
      <c r="D29" s="215"/>
      <c r="E29" s="215"/>
      <c r="F29" s="214" t="str">
        <f t="shared" si="3"/>
        <v xml:space="preserve"> </v>
      </c>
      <c r="G29" s="149" t="str">
        <f t="shared" si="2"/>
        <v/>
      </c>
    </row>
    <row r="30" spans="1:17" x14ac:dyDescent="0.3">
      <c r="A30" s="164">
        <v>16</v>
      </c>
      <c r="B30" s="377" t="s">
        <v>119</v>
      </c>
      <c r="C30" s="378"/>
      <c r="D30" s="215"/>
      <c r="E30" s="215"/>
      <c r="F30" s="214" t="str">
        <f t="shared" si="3"/>
        <v xml:space="preserve"> </v>
      </c>
      <c r="G30" s="149" t="str">
        <f t="shared" si="2"/>
        <v/>
      </c>
    </row>
    <row r="31" spans="1:17" x14ac:dyDescent="0.3">
      <c r="A31" s="164">
        <v>17</v>
      </c>
      <c r="B31" s="377" t="s">
        <v>120</v>
      </c>
      <c r="C31" s="378"/>
      <c r="D31" s="215"/>
      <c r="E31" s="215"/>
      <c r="F31" s="214" t="str">
        <f t="shared" si="3"/>
        <v xml:space="preserve"> </v>
      </c>
      <c r="G31" s="149" t="str">
        <f t="shared" si="2"/>
        <v/>
      </c>
      <c r="N31" s="141"/>
    </row>
    <row r="32" spans="1:17" x14ac:dyDescent="0.3">
      <c r="A32" s="164">
        <v>18</v>
      </c>
      <c r="B32" s="377" t="s">
        <v>121</v>
      </c>
      <c r="C32" s="378"/>
      <c r="D32" s="215"/>
      <c r="E32" s="215"/>
      <c r="F32" s="214" t="str">
        <f t="shared" si="3"/>
        <v xml:space="preserve"> </v>
      </c>
      <c r="G32" s="149" t="str">
        <f t="shared" si="2"/>
        <v/>
      </c>
      <c r="N32" s="141"/>
    </row>
    <row r="33" spans="1:14" x14ac:dyDescent="0.3">
      <c r="A33" s="164">
        <v>19</v>
      </c>
      <c r="B33" s="377" t="s">
        <v>122</v>
      </c>
      <c r="C33" s="378"/>
      <c r="D33" s="215"/>
      <c r="E33" s="215"/>
      <c r="F33" s="214" t="str">
        <f t="shared" si="3"/>
        <v xml:space="preserve"> </v>
      </c>
      <c r="G33" s="149" t="str">
        <f t="shared" si="2"/>
        <v/>
      </c>
      <c r="N33" s="141"/>
    </row>
    <row r="34" spans="1:14" ht="14.4" thickBot="1" x14ac:dyDescent="0.35">
      <c r="A34" s="164">
        <v>20</v>
      </c>
      <c r="B34" s="377" t="s">
        <v>126</v>
      </c>
      <c r="C34" s="378"/>
      <c r="D34" s="219"/>
      <c r="E34" s="215"/>
      <c r="F34" s="214" t="str">
        <f t="shared" si="3"/>
        <v xml:space="preserve"> </v>
      </c>
      <c r="G34" s="149" t="str">
        <f t="shared" si="2"/>
        <v/>
      </c>
      <c r="H34" s="149"/>
      <c r="I34" s="149"/>
      <c r="J34" s="149"/>
      <c r="K34" s="149"/>
      <c r="N34" s="141"/>
    </row>
    <row r="35" spans="1:14" ht="14.4" thickBot="1" x14ac:dyDescent="0.35">
      <c r="A35" s="146"/>
      <c r="B35" s="367"/>
      <c r="C35" s="368"/>
      <c r="D35" s="215"/>
      <c r="E35" s="215"/>
      <c r="F35" s="214" t="str">
        <f t="shared" si="3"/>
        <v xml:space="preserve"> </v>
      </c>
      <c r="G35" s="149" t="str">
        <f t="shared" si="2"/>
        <v/>
      </c>
      <c r="H35" s="149"/>
      <c r="I35" s="149"/>
      <c r="J35" s="149"/>
      <c r="K35" s="149"/>
      <c r="N35" s="141"/>
    </row>
    <row r="36" spans="1:14" ht="14.4" customHeight="1" thickBot="1" x14ac:dyDescent="0.35">
      <c r="A36" s="369" t="str">
        <f>IF(D34&gt;0,IF(B35="","Nezapomeňte uvést ostatní zdroje financování","")," ")</f>
        <v xml:space="preserve"> </v>
      </c>
      <c r="B36" s="369"/>
      <c r="C36" s="369"/>
      <c r="D36" s="372"/>
      <c r="E36" s="372"/>
      <c r="F36" s="373"/>
      <c r="G36" s="149"/>
      <c r="H36" s="149"/>
      <c r="I36" s="149"/>
      <c r="J36" s="149"/>
      <c r="K36" s="149"/>
      <c r="N36" s="141"/>
    </row>
    <row r="37" spans="1:14" ht="14.4" thickBot="1" x14ac:dyDescent="0.35">
      <c r="A37" s="157" t="s">
        <v>182</v>
      </c>
      <c r="B37" s="158"/>
      <c r="C37" s="159"/>
      <c r="D37" s="220">
        <f>SUM(D26:D34)</f>
        <v>0</v>
      </c>
      <c r="E37" s="220">
        <f>SUM(E26:E34)</f>
        <v>0</v>
      </c>
      <c r="F37" s="221">
        <f>SUM(F26:F34)</f>
        <v>0</v>
      </c>
      <c r="G37" s="167"/>
      <c r="H37" s="149"/>
      <c r="I37" s="149"/>
      <c r="J37" s="149"/>
      <c r="K37" s="149"/>
      <c r="N37" s="141"/>
    </row>
    <row r="38" spans="1:14" ht="26.4" customHeight="1" thickBot="1" x14ac:dyDescent="0.35">
      <c r="A38" s="374"/>
      <c r="B38" s="375"/>
      <c r="C38" s="375"/>
      <c r="D38" s="375"/>
      <c r="E38" s="375"/>
      <c r="F38" s="376"/>
      <c r="G38" s="167"/>
      <c r="H38" s="222" t="s">
        <v>241</v>
      </c>
      <c r="I38" s="222"/>
      <c r="J38" s="149"/>
      <c r="K38" s="149"/>
      <c r="N38" s="141"/>
    </row>
    <row r="39" spans="1:14" ht="14.4" thickBot="1" x14ac:dyDescent="0.35">
      <c r="A39" s="157" t="s">
        <v>123</v>
      </c>
      <c r="B39" s="157"/>
      <c r="C39" s="168"/>
      <c r="D39" s="223">
        <f>D22+D25+D37</f>
        <v>0</v>
      </c>
      <c r="E39" s="223">
        <f>E22+E25+E37</f>
        <v>0</v>
      </c>
      <c r="F39" s="224">
        <f>F37+F25+F22</f>
        <v>0</v>
      </c>
      <c r="G39" s="169" t="str">
        <f>IF(F39&gt;1,"Čerpané prostředky jsou vyšší než zdroje. Prosím, zkontrolujte!","")</f>
        <v/>
      </c>
      <c r="H39" s="225" t="str">
        <f>IF(D39&gt;=C7,"OK","Chyba - doplňte zdroje")</f>
        <v>OK</v>
      </c>
      <c r="I39" s="226"/>
    </row>
    <row r="40" spans="1:14" ht="34.950000000000003" customHeight="1" x14ac:dyDescent="0.3">
      <c r="A40" s="381" t="s">
        <v>124</v>
      </c>
      <c r="B40" s="381"/>
      <c r="C40" s="381"/>
      <c r="D40" s="381"/>
      <c r="E40" s="381"/>
      <c r="F40" s="381"/>
    </row>
    <row r="41" spans="1:14" x14ac:dyDescent="0.3">
      <c r="A41" s="170"/>
      <c r="B41" s="139"/>
      <c r="C41" s="140"/>
      <c r="D41" s="140"/>
      <c r="E41" s="140"/>
      <c r="F41" s="140"/>
    </row>
    <row r="43" spans="1:14" ht="14.4" x14ac:dyDescent="0.3">
      <c r="C43" s="7" t="s">
        <v>30</v>
      </c>
      <c r="D43" s="6"/>
      <c r="E43" s="6"/>
    </row>
    <row r="44" spans="1:14" ht="14.4" x14ac:dyDescent="0.3">
      <c r="C44" s="7"/>
      <c r="D44" s="6"/>
      <c r="E44" s="6"/>
    </row>
    <row r="45" spans="1:14" ht="14.4" x14ac:dyDescent="0.3">
      <c r="C45" s="7"/>
      <c r="D45" s="6"/>
      <c r="E45" s="6"/>
    </row>
    <row r="46" spans="1:14" ht="14.4" x14ac:dyDescent="0.3">
      <c r="C46" s="273" t="s">
        <v>53</v>
      </c>
      <c r="D46" s="273"/>
      <c r="E46" s="27" t="s">
        <v>54</v>
      </c>
    </row>
    <row r="47" spans="1:14" ht="14.4" x14ac:dyDescent="0.3">
      <c r="C47" s="382">
        <f>'1. SOUHRNNÉ INFORMACE'!A44</f>
        <v>0</v>
      </c>
      <c r="D47" s="383"/>
      <c r="E47" s="185"/>
    </row>
    <row r="48" spans="1:14" ht="14.4" x14ac:dyDescent="0.3">
      <c r="C48" s="382">
        <f>'1. SOUHRNNÉ INFORMACE'!A45</f>
        <v>0</v>
      </c>
      <c r="D48" s="383"/>
      <c r="E48" s="185"/>
    </row>
    <row r="49" spans="3:5" ht="14.4" x14ac:dyDescent="0.3">
      <c r="C49" s="382">
        <f>'1. SOUHRNNÉ INFORMACE'!A46</f>
        <v>0</v>
      </c>
      <c r="D49" s="383"/>
      <c r="E49" s="185"/>
    </row>
    <row r="50" spans="3:5" ht="14.4" x14ac:dyDescent="0.3">
      <c r="C50" s="382">
        <f>'1. SOUHRNNÉ INFORMACE'!A47</f>
        <v>0</v>
      </c>
      <c r="D50" s="383"/>
      <c r="E50" s="185"/>
    </row>
    <row r="51" spans="3:5" ht="14.4" x14ac:dyDescent="0.3">
      <c r="C51" s="50"/>
      <c r="D51" s="11"/>
      <c r="E51" s="25"/>
    </row>
    <row r="52" spans="3:5" ht="14.4" x14ac:dyDescent="0.3">
      <c r="C52" s="50"/>
      <c r="D52" s="11"/>
      <c r="E52" s="232"/>
    </row>
    <row r="53" spans="3:5" ht="14.4" x14ac:dyDescent="0.3">
      <c r="C53" s="50"/>
      <c r="D53" s="11"/>
      <c r="E53" s="233"/>
    </row>
    <row r="54" spans="3:5" ht="14.4" x14ac:dyDescent="0.3">
      <c r="C54" s="50"/>
      <c r="D54" s="6"/>
      <c r="E54" s="234"/>
    </row>
    <row r="55" spans="3:5" x14ac:dyDescent="0.3">
      <c r="C55" s="50"/>
      <c r="D55" s="50"/>
      <c r="E55" s="59" t="s">
        <v>81</v>
      </c>
    </row>
  </sheetData>
  <sheetProtection algorithmName="SHA-512" hashValue="ByUknioeMGYY751zuX9OBZTEf9V6nD9bwbirNggOr1JBiBQ/n6GM8chGXhTk+oXIuY5v3tfogIFbZ7uWYOIrOg==" saltValue="zlIl7kmGCKbAUVXY8QUuKA==" spinCount="100000" sheet="1" formatCells="0" formatColumns="0" formatRows="0" insertColumns="0" insertRows="0" insertHyperlinks="0" deleteColumns="0" deleteRows="0" selectLockedCells="1" sort="0" autoFilter="0" pivotTables="0"/>
  <mergeCells count="44">
    <mergeCell ref="E52:E54"/>
    <mergeCell ref="A40:F40"/>
    <mergeCell ref="C46:D46"/>
    <mergeCell ref="C47:D47"/>
    <mergeCell ref="C48:D48"/>
    <mergeCell ref="C49:D49"/>
    <mergeCell ref="C50:D50"/>
    <mergeCell ref="D21:F21"/>
    <mergeCell ref="A38:F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D36:F36"/>
    <mergeCell ref="B26:C2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</mergeCells>
  <conditionalFormatting sqref="E12:E18">
    <cfRule type="cellIs" dxfId="21" priority="20" operator="equal">
      <formula>0</formula>
    </cfRule>
  </conditionalFormatting>
  <conditionalFormatting sqref="D12:D19">
    <cfRule type="cellIs" dxfId="20" priority="19" operator="equal">
      <formula>0</formula>
    </cfRule>
  </conditionalFormatting>
  <conditionalFormatting sqref="E19">
    <cfRule type="cellIs" dxfId="19" priority="18" operator="equal">
      <formula>0</formula>
    </cfRule>
  </conditionalFormatting>
  <conditionalFormatting sqref="F39">
    <cfRule type="cellIs" dxfId="18" priority="15" operator="equal">
      <formula>1</formula>
    </cfRule>
    <cfRule type="cellIs" dxfId="17" priority="16" operator="lessThan">
      <formula>1</formula>
    </cfRule>
    <cfRule type="cellIs" dxfId="16" priority="17" operator="greaterThan">
      <formula>1</formula>
    </cfRule>
  </conditionalFormatting>
  <conditionalFormatting sqref="D33">
    <cfRule type="cellIs" dxfId="15" priority="11" operator="equal">
      <formula>0</formula>
    </cfRule>
  </conditionalFormatting>
  <conditionalFormatting sqref="E26:E29">
    <cfRule type="cellIs" dxfId="14" priority="14" operator="equal">
      <formula>0</formula>
    </cfRule>
  </conditionalFormatting>
  <conditionalFormatting sqref="D34">
    <cfRule type="cellIs" dxfId="13" priority="13" operator="equal">
      <formula>0</formula>
    </cfRule>
  </conditionalFormatting>
  <conditionalFormatting sqref="D27:D32">
    <cfRule type="cellIs" dxfId="12" priority="12" operator="equal">
      <formula>0</formula>
    </cfRule>
  </conditionalFormatting>
  <conditionalFormatting sqref="C47:C50">
    <cfRule type="cellIs" dxfId="11" priority="10" operator="equal">
      <formula>0</formula>
    </cfRule>
  </conditionalFormatting>
  <conditionalFormatting sqref="C23:C24">
    <cfRule type="cellIs" dxfId="10" priority="9" operator="equal">
      <formula>0</formula>
    </cfRule>
  </conditionalFormatting>
  <conditionalFormatting sqref="D23:D24">
    <cfRule type="cellIs" dxfId="9" priority="8" operator="equal">
      <formula>0</formula>
    </cfRule>
  </conditionalFormatting>
  <conditionalFormatting sqref="E23:E24">
    <cfRule type="cellIs" dxfId="8" priority="7" operator="equal">
      <formula>0</formula>
    </cfRule>
  </conditionalFormatting>
  <conditionalFormatting sqref="D26">
    <cfRule type="cellIs" dxfId="7" priority="6" operator="equal">
      <formula>0</formula>
    </cfRule>
  </conditionalFormatting>
  <conditionalFormatting sqref="B35">
    <cfRule type="expression" dxfId="6" priority="21">
      <formula>$D$34&gt;0</formula>
    </cfRule>
  </conditionalFormatting>
  <conditionalFormatting sqref="B35:C35">
    <cfRule type="notContainsBlanks" dxfId="5" priority="5" stopIfTrue="1">
      <formula>LEN(TRIM(B35))&gt;0</formula>
    </cfRule>
  </conditionalFormatting>
  <conditionalFormatting sqref="B20">
    <cfRule type="expression" dxfId="4" priority="22">
      <formula>$D$19&gt;0</formula>
    </cfRule>
  </conditionalFormatting>
  <conditionalFormatting sqref="B20:C20">
    <cfRule type="notContainsBlanks" dxfId="3" priority="4" stopIfTrue="1">
      <formula>LEN(TRIM(B20))&gt;0</formula>
    </cfRule>
  </conditionalFormatting>
  <conditionalFormatting sqref="E30:E34">
    <cfRule type="cellIs" dxfId="2" priority="3" operator="equal">
      <formula>0</formula>
    </cfRule>
  </conditionalFormatting>
  <conditionalFormatting sqref="E1">
    <cfRule type="cellIs" dxfId="1" priority="2" operator="equal">
      <formula>0</formula>
    </cfRule>
  </conditionalFormatting>
  <conditionalFormatting sqref="E1">
    <cfRule type="containsText" dxfId="0" priority="1" operator="containsText" text="21">
      <formula>NOT(ISERROR(SEARCH("21",E1)))</formula>
    </cfRule>
  </conditionalFormatting>
  <dataValidations disablePrompts="1" count="1">
    <dataValidation type="list" allowBlank="1" showInputMessage="1" showErrorMessage="1" sqref="C24" xr:uid="{48AA345A-68BF-4A7E-B5D3-412DEB1472FB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Šlajchrt Martin</cp:lastModifiedBy>
  <cp:revision/>
  <cp:lastPrinted>2021-12-15T16:30:21Z</cp:lastPrinted>
  <dcterms:created xsi:type="dcterms:W3CDTF">2021-11-13T18:08:13Z</dcterms:created>
  <dcterms:modified xsi:type="dcterms:W3CDTF">2022-02-11T09:41:15Z</dcterms:modified>
  <cp:category/>
  <cp:contentStatus/>
</cp:coreProperties>
</file>