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Plocha/"/>
    </mc:Choice>
  </mc:AlternateContent>
  <xr:revisionPtr revIDLastSave="788" documentId="8_{CCA92832-7F77-4AE2-89ED-7724284C0DF3}" xr6:coauthVersionLast="47" xr6:coauthVersionMax="47" xr10:uidLastSave="{E2F4EF36-7857-4917-A267-7E659DA98D5C}"/>
  <bookViews>
    <workbookView xWindow="-120" yWindow="-120" windowWidth="29040" windowHeight="15840" firstSheet="1" activeTab="6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25" r:id="rId5"/>
    <sheet name="6. OSVČ" sheetId="26" r:id="rId6"/>
    <sheet name="7. Přehled zdrojů" sheetId="27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DOTACE'!$A$1:$E$55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odvody'!$A$1:$L$57</definedName>
    <definedName name="_xlnm.Print_Area" localSheetId="5">'6. OSVČ'!$A$1:$L$49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7" l="1"/>
  <c r="D7" i="27"/>
  <c r="E11" i="27"/>
  <c r="A6" i="27"/>
  <c r="C6" i="27"/>
  <c r="E1" i="27" l="1"/>
  <c r="C50" i="27"/>
  <c r="C49" i="27"/>
  <c r="C48" i="27"/>
  <c r="C47" i="27"/>
  <c r="E22" i="27"/>
  <c r="D11" i="27"/>
  <c r="E49" i="26"/>
  <c r="E48" i="26"/>
  <c r="E47" i="26"/>
  <c r="E46" i="26"/>
  <c r="C6" i="26"/>
  <c r="A6" i="26"/>
  <c r="G57" i="25"/>
  <c r="G56" i="25"/>
  <c r="G55" i="25"/>
  <c r="G54" i="25"/>
  <c r="C6" i="25"/>
  <c r="A6" i="25"/>
  <c r="B4" i="26"/>
  <c r="B3" i="26"/>
  <c r="B2" i="26"/>
  <c r="B1" i="26"/>
  <c r="B4" i="25"/>
  <c r="B3" i="25"/>
  <c r="B2" i="25"/>
  <c r="B1" i="25"/>
  <c r="C4" i="27"/>
  <c r="C3" i="27"/>
  <c r="C2" i="27"/>
  <c r="C1" i="27"/>
  <c r="E37" i="27"/>
  <c r="D37" i="27"/>
  <c r="A36" i="27"/>
  <c r="G35" i="27"/>
  <c r="G34" i="27"/>
  <c r="G33" i="27"/>
  <c r="G32" i="27"/>
  <c r="G31" i="27"/>
  <c r="G30" i="27"/>
  <c r="G29" i="27"/>
  <c r="G28" i="27"/>
  <c r="G27" i="27"/>
  <c r="G26" i="27"/>
  <c r="E25" i="27"/>
  <c r="D25" i="27"/>
  <c r="G24" i="27"/>
  <c r="G23" i="27"/>
  <c r="A21" i="27"/>
  <c r="G20" i="27"/>
  <c r="G19" i="27"/>
  <c r="G18" i="27"/>
  <c r="G17" i="27"/>
  <c r="G16" i="27"/>
  <c r="G15" i="27"/>
  <c r="G14" i="27"/>
  <c r="G13" i="27"/>
  <c r="G12" i="27"/>
  <c r="E7" i="26"/>
  <c r="D6" i="26"/>
  <c r="E6" i="26"/>
  <c r="M48" i="25"/>
  <c r="M47" i="25"/>
  <c r="M46" i="25"/>
  <c r="M45" i="25"/>
  <c r="M44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D12" i="25"/>
  <c r="I5" i="25"/>
  <c r="A53" i="5"/>
  <c r="A54" i="5"/>
  <c r="A55" i="5"/>
  <c r="A52" i="5"/>
  <c r="B48" i="3"/>
  <c r="B49" i="3"/>
  <c r="B50" i="3"/>
  <c r="B47" i="3"/>
  <c r="A13" i="4"/>
  <c r="C12" i="4"/>
  <c r="C6" i="3"/>
  <c r="C10" i="4"/>
  <c r="B6" i="3"/>
  <c r="A16" i="1"/>
  <c r="A6" i="5"/>
  <c r="C1" i="3"/>
  <c r="D22" i="27" l="1"/>
  <c r="D39" i="27" s="1"/>
  <c r="E39" i="27"/>
  <c r="G11" i="27"/>
  <c r="C3" i="3"/>
  <c r="F30" i="27" l="1"/>
  <c r="H39" i="27"/>
  <c r="F31" i="27"/>
  <c r="F32" i="27"/>
  <c r="F27" i="27"/>
  <c r="F29" i="27"/>
  <c r="F35" i="27"/>
  <c r="F28" i="27"/>
  <c r="F23" i="27"/>
  <c r="F24" i="27"/>
  <c r="F25" i="27" s="1"/>
  <c r="F19" i="27"/>
  <c r="F20" i="27"/>
  <c r="F15" i="27"/>
  <c r="F11" i="27"/>
  <c r="F34" i="27"/>
  <c r="F16" i="27"/>
  <c r="F13" i="27"/>
  <c r="F26" i="27"/>
  <c r="F12" i="27"/>
  <c r="F14" i="27"/>
  <c r="F17" i="27"/>
  <c r="F33" i="27"/>
  <c r="F18" i="27"/>
  <c r="C6" i="5"/>
  <c r="I5" i="5"/>
  <c r="B4" i="5"/>
  <c r="B3" i="5"/>
  <c r="B2" i="5"/>
  <c r="B1" i="5"/>
  <c r="A1" i="5"/>
  <c r="D7" i="3"/>
  <c r="F22" i="27" l="1"/>
  <c r="F37" i="27"/>
  <c r="D7" i="25"/>
  <c r="F39" i="27"/>
  <c r="G39" i="27" s="1"/>
  <c r="D18" i="3"/>
  <c r="C2" i="3"/>
  <c r="D12" i="3"/>
  <c r="C4" i="3"/>
  <c r="B1" i="1"/>
  <c r="C16" i="1"/>
  <c r="B2" i="1"/>
  <c r="G16" i="1"/>
  <c r="H16" i="1"/>
  <c r="C28" i="3"/>
  <c r="D28" i="3" l="1"/>
  <c r="E29" i="3" s="1"/>
  <c r="D6" i="3"/>
  <c r="F16" i="3" s="1"/>
  <c r="F21" i="3" l="1"/>
  <c r="A29" i="3"/>
  <c r="I16" i="1"/>
  <c r="E28" i="3"/>
  <c r="H20" i="1" l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plánované vrácené prostředky ke dni 31.10.2022.
</t>
        </r>
      </text>
    </comment>
  </commentList>
</comments>
</file>

<file path=xl/sharedStrings.xml><?xml version="1.0" encoding="utf-8"?>
<sst xmlns="http://schemas.openxmlformats.org/spreadsheetml/2006/main" count="340" uniqueCount="234">
  <si>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</si>
  <si>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</si>
  <si>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</si>
  <si>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</si>
  <si>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</si>
  <si>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</si>
  <si>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</si>
  <si>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</si>
  <si>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</si>
  <si>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</si>
  <si>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</si>
  <si>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</si>
  <si>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</si>
  <si>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</si>
  <si>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</si>
  <si>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</si>
  <si>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</si>
  <si>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</si>
  <si>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</si>
  <si>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</si>
  <si>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</si>
  <si>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</si>
  <si>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</si>
  <si>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</si>
  <si>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</si>
  <si>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</si>
  <si>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</si>
  <si>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</si>
  <si>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</si>
  <si>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</si>
  <si>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</si>
  <si>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</si>
  <si>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</si>
  <si>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</si>
  <si>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</si>
  <si>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</si>
  <si>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</si>
  <si>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</si>
  <si>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</si>
  <si>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</si>
  <si>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</si>
  <si>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</si>
  <si>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</si>
  <si>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</si>
  <si>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</si>
  <si>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</si>
  <si>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</si>
  <si>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</si>
  <si>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</si>
  <si>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</si>
  <si>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</si>
  <si>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</si>
  <si>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</si>
  <si>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</si>
  <si>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</si>
  <si>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</si>
  <si>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</si>
  <si>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</si>
  <si>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</si>
  <si>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</si>
  <si>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</si>
  <si>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 xml:space="preserve">Druh výdaje                          </t>
  </si>
  <si>
    <t>- Metodické služby</t>
  </si>
  <si>
    <t>- Služby technického a servisního zabezpečení</t>
  </si>
  <si>
    <t>- Ostatní služby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</si>
  <si>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</si>
  <si>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</si>
  <si>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</si>
  <si>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</si>
  <si>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</si>
  <si>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</si>
  <si>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</si>
  <si>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</si>
  <si>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</si>
  <si>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</si>
  <si>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</si>
  <si>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</si>
  <si>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</si>
  <si>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</si>
  <si>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</si>
  <si>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</si>
  <si>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</si>
  <si>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</si>
  <si>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</si>
  <si>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</si>
  <si>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</si>
  <si>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</si>
  <si>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</si>
  <si>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</si>
  <si>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</si>
  <si>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</si>
  <si>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</si>
  <si>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</si>
  <si>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</si>
  <si>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</si>
  <si>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</si>
  <si>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</si>
  <si>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</si>
  <si>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</si>
  <si>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</si>
  <si>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</si>
  <si>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</si>
  <si>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</si>
  <si>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</si>
  <si>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</si>
  <si>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</si>
  <si>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</si>
  <si>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</si>
  <si>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</si>
  <si>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</si>
  <si>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</si>
  <si>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</si>
  <si>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</si>
  <si>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</si>
  <si>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</si>
  <si>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</si>
  <si>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</si>
  <si>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</si>
  <si>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</si>
  <si>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</si>
  <si>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</si>
  <si>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</si>
  <si>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</si>
  <si>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</si>
  <si>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</si>
  <si>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</si>
  <si>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</si>
  <si>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</si>
  <si>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</si>
  <si>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</si>
  <si>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</si>
  <si>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</si>
  <si>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</si>
  <si>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</si>
  <si>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</si>
  <si>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</si>
  <si>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</si>
  <si>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</si>
  <si>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</si>
  <si>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</si>
  <si>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</si>
  <si>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</si>
  <si>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</si>
  <si>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</si>
  <si>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</si>
  <si>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</si>
  <si>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</si>
  <si>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</si>
  <si>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</si>
  <si>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</si>
  <si>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</si>
  <si>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</si>
  <si>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</si>
  <si>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</si>
  <si>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</si>
  <si>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</si>
  <si>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</si>
  <si>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</si>
  <si>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</si>
  <si>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</si>
  <si>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</si>
  <si>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</si>
  <si>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</si>
  <si>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</si>
  <si>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</si>
  <si>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</si>
  <si>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</si>
  <si>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</si>
  <si>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</si>
  <si>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</si>
  <si>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</si>
  <si>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</si>
  <si>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</si>
  <si>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</si>
  <si>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</si>
  <si>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</si>
  <si>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</si>
  <si>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</si>
  <si>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</si>
  <si>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</si>
  <si>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</si>
  <si>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</si>
  <si>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Zákonné odvody (mzdy, DPP, DPČ)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</si>
  <si>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</si>
  <si>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</si>
  <si>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</si>
  <si>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</si>
  <si>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</si>
  <si>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</si>
  <si>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</si>
  <si>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</si>
  <si>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</si>
  <si>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</si>
  <si>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</si>
  <si>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</si>
  <si>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</si>
  <si>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</si>
  <si>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</si>
  <si>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</si>
  <si>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</si>
  <si>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</si>
  <si>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</si>
  <si>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</si>
  <si>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</si>
  <si>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</si>
  <si>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Přehled všech zdrojů financování projektu/akce - do výše 100%</t>
  </si>
  <si>
    <t>Kontrola zdrojů: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</si>
  <si>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31.10.2022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</si>
  <si>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</si>
  <si>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Dohody o provedení práce (bez odvodů) - limit: 400 Kč/h a zároveň 60 tis. Kč/měs.</t>
  </si>
  <si>
    <t>Dohody o pracovní činnosti (bez odvodů)- limit: 400 Kč/h a zároveň 60 tis. Kč/měs.</t>
  </si>
  <si>
    <t>Mzdy (bez odvodů) - max. do výše 60 tis. Kč na osobu a měsíc</t>
  </si>
  <si>
    <t>- Zdravotní zabezpečení</t>
  </si>
  <si>
    <t>- náklady na testování a další služby, dezinfekční prostředky, osobní ochranné pomůcky (roušky, respirátory atd.) a jiný spotřební materiál</t>
  </si>
  <si>
    <t>- náklady na další služby a na spotřební materiál souvisejících s plněním účelu Výzvy</t>
  </si>
  <si>
    <t>- nájemné prostor a zařízení souvisejících s plněním účelu Výzvy</t>
  </si>
  <si>
    <t>- cestovné a náklady na dopravu souvisejcí s plněním účelu Výzvy</t>
  </si>
  <si>
    <t>- náklady na ubytování a stravování související s plněním účelu Výzvy</t>
  </si>
  <si>
    <t>- vybavení drobným hmotným majetkem související s plněním účelu Výzvy a oblasti podpory dle bodu 3.1., jehož ocenění je nižší/rovno 60 tis. Kč.</t>
  </si>
  <si>
    <t>- vybavení drobným nehmotným majetkem související s plněním účelu Výzvy a oblasti podpory dle bodu 3.1.,   jehož ocenění je nižší/rovno 80 tis. Kč.</t>
  </si>
  <si>
    <t>- ostatní náklady vztahující se k aktivitám prokazatelně související s plněním účelu Výzvy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</si>
  <si>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30. 9. 2022</t>
    </r>
    <r>
      <rPr>
        <sz val="10"/>
        <rFont val="Arial"/>
        <family val="2"/>
        <charset val="238"/>
      </rPr>
      <t>, není-li v Rozhodnutí uvedeno jinak. Příjemce je současně povinen finančně vypořádat poskytnutý příspěvek nejpozději do</t>
    </r>
    <r>
      <rPr>
        <b/>
        <sz val="10"/>
        <color rgb="FFFF0000"/>
        <rFont val="Arial"/>
        <family val="2"/>
        <charset val="238"/>
      </rPr>
      <t xml:space="preserve"> 31.10.2022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</si>
  <si>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</si>
  <si>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</si>
  <si>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k 31. 7. 2022</t>
  </si>
  <si>
    <r>
      <t xml:space="preserve"> </t>
    </r>
    <r>
      <rPr>
        <b/>
        <sz val="10"/>
        <color rgb="FFFF0000"/>
        <rFont val="Arial"/>
        <family val="2"/>
        <charset val="238"/>
      </rPr>
      <t>k 31. 7. 2022</t>
    </r>
  </si>
  <si>
    <t>Limit dle Rozhodnutí 400 Kč/hod.</t>
  </si>
  <si>
    <t>ZOH2022</t>
  </si>
  <si>
    <t>- Trenérské služby</t>
  </si>
  <si>
    <t>- standardní úrazové a cestovní pojištění, pojištění odpovědnosti za škodu, pojištění sportovních potřeb a sportovního materiálu a léčebné náklady v zahraničí související s plněním účelu Výzvy</t>
  </si>
  <si>
    <t>Dohody o provedení práce (bez odvodů) - limit: 400 Kč/hodinu a zároveň 60 tis. Kč za měsíc</t>
  </si>
  <si>
    <t>Dohody o pracovní činnosti (bez odvodů) - limit: 400 Kč/hodinu a zároveň 60 tis. Kč za měsíc</t>
  </si>
  <si>
    <t>POKUD SE DOTACE SE POSKYTLA "ZČÁSTI" - JE NUTNÉ DOPLNIT "CELKOVÉ ZPŮSOBILÉ VÝDAJE 100%" A VYPLNIT PŘEHLED ZDROJŮ DO VÝŠE 100%; POKUD SE DOTACE POSKYTLA "ZCELA" - NEVYPLŇUJTE!!!</t>
  </si>
  <si>
    <t>Celkové způsobilé výdaje 100% (DOPLŇTE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</si>
</sst>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9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37" fillId="17" borderId="1" xfId="0" applyFont="1" applyFill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Alignment="1" applyProtection="1">
      <alignment vertical="center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7" fillId="9" borderId="23" xfId="1" applyFont="1" applyFill="1" applyBorder="1" applyAlignment="1" applyProtection="1">
      <alignment horizontal="righ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center" vertical="center"/>
      <protection locked="0" hidden="1"/>
    </xf>
    <xf numFmtId="0" fontId="24" fillId="8" borderId="11" xfId="2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Border="1" applyAlignment="1" applyProtection="1">
      <alignment horizontal="center" vertical="center" wrapText="1"/>
      <protection locked="0" hidden="1"/>
    </xf>
    <xf numFmtId="0" fontId="35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0" fillId="0" borderId="0" xfId="2" applyNumberFormat="1" applyFont="1" applyAlignment="1" applyProtection="1">
      <alignment horizontal="left" vertical="center" wrapText="1"/>
      <protection locked="0" hidden="1"/>
    </xf>
    <xf numFmtId="0" fontId="41" fillId="0" borderId="0" xfId="0" applyFont="1" applyProtection="1">
      <protection locked="0" hidden="1"/>
    </xf>
    <xf numFmtId="0" fontId="38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1" xfId="0" applyBorder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38" xfId="0" applyBorder="1" applyProtection="1"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/>
      <protection locked="0" hidden="1"/>
    </xf>
    <xf numFmtId="0" fontId="20" fillId="7" borderId="38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3" fillId="10" borderId="1" xfId="0" applyFont="1" applyFill="1" applyBorder="1" applyAlignment="1" applyProtection="1">
      <alignment horizontal="right" vertical="center"/>
      <protection locked="0" hidden="1"/>
    </xf>
    <xf numFmtId="0" fontId="34" fillId="15" borderId="5" xfId="0" applyFont="1" applyFill="1" applyBorder="1" applyAlignment="1" applyProtection="1">
      <alignment horizontal="left" vertical="center"/>
      <protection locked="0" hidden="1"/>
    </xf>
    <xf numFmtId="0" fontId="34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0" applyFont="1" applyBorder="1" applyAlignment="1" applyProtection="1">
      <alignment vertical="center" wrapText="1"/>
      <protection locked="0" hidden="1"/>
    </xf>
    <xf numFmtId="0" fontId="32" fillId="0" borderId="1" xfId="0" applyFont="1" applyBorder="1" applyAlignment="1" applyProtection="1">
      <alignment horizontal="center" vertical="center" wrapText="1"/>
      <protection locked="0" hidden="1"/>
    </xf>
    <xf numFmtId="0" fontId="31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0" fontId="15" fillId="5" borderId="13" xfId="0" applyFont="1" applyFill="1" applyBorder="1" applyAlignment="1" applyProtection="1">
      <alignment horizontal="left" vertical="center" wrapText="1"/>
      <protection locked="0" hidden="1"/>
    </xf>
    <xf numFmtId="44" fontId="40" fillId="0" borderId="29" xfId="2" applyNumberFormat="1" applyFont="1" applyBorder="1" applyAlignment="1" applyProtection="1">
      <alignment horizontal="left" vertical="center" wrapText="1"/>
      <protection locked="0" hidden="1"/>
    </xf>
    <xf numFmtId="44" fontId="36" fillId="0" borderId="29" xfId="2" applyNumberFormat="1" applyFont="1" applyBorder="1" applyAlignment="1" applyProtection="1">
      <alignment horizontal="left" vertical="center" wrapText="1"/>
      <protection locked="0" hidden="1"/>
    </xf>
    <xf numFmtId="0" fontId="3" fillId="14" borderId="0" xfId="0" applyFont="1" applyFill="1" applyProtection="1">
      <protection locked="0" hidden="1"/>
    </xf>
    <xf numFmtId="0" fontId="0" fillId="14" borderId="0" xfId="0" applyFill="1" applyProtection="1"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44" fontId="36" fillId="0" borderId="0" xfId="2" applyNumberFormat="1" applyFont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vertical="center"/>
      <protection locked="0" hidden="1"/>
    </xf>
    <xf numFmtId="44" fontId="21" fillId="0" borderId="0" xfId="2" applyNumberFormat="1" applyFont="1" applyAlignment="1" applyProtection="1">
      <alignment horizontal="left" vertical="center" wrapText="1"/>
      <protection locked="0" hidden="1"/>
    </xf>
    <xf numFmtId="0" fontId="5" fillId="0" borderId="29" xfId="2" applyBorder="1" applyAlignment="1" applyProtection="1">
      <alignment vertical="center" wrapText="1"/>
      <protection locked="0" hidden="1"/>
    </xf>
    <xf numFmtId="0" fontId="45" fillId="0" borderId="0" xfId="0" applyFont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 hidden="1"/>
    </xf>
    <xf numFmtId="165" fontId="15" fillId="12" borderId="1" xfId="0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right"/>
      <protection locked="0" hidden="1"/>
    </xf>
    <xf numFmtId="0" fontId="21" fillId="0" borderId="0" xfId="0" applyFont="1" applyAlignment="1" applyProtection="1">
      <alignment horizontal="left" vertical="top" wrapText="1" indent="5"/>
      <protection locked="0" hidden="1"/>
    </xf>
    <xf numFmtId="0" fontId="21" fillId="0" borderId="0" xfId="0" applyFont="1" applyAlignment="1" applyProtection="1">
      <alignment horizontal="center" vertical="top" wrapText="1"/>
      <protection locked="0"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Alignment="1" applyProtection="1">
      <alignment vertical="center"/>
      <protection locked="0" hidden="1"/>
    </xf>
    <xf numFmtId="7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10" fontId="7" fillId="12" borderId="47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2" borderId="0" xfId="0" applyFont="1" applyFill="1" applyProtection="1">
      <protection locked="0" hidden="1"/>
    </xf>
    <xf numFmtId="0" fontId="26" fillId="12" borderId="0" xfId="0" applyFont="1" applyFill="1" applyProtection="1"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4" fontId="18" fillId="11" borderId="20" xfId="1" applyFont="1" applyFill="1" applyBorder="1" applyAlignment="1" applyProtection="1">
      <alignment horizontal="left" vertical="center" wrapText="1"/>
      <protection locked="0" hidden="1"/>
    </xf>
    <xf numFmtId="44" fontId="18" fillId="11" borderId="28" xfId="1" applyFont="1" applyFill="1" applyBorder="1" applyAlignment="1" applyProtection="1">
      <alignment horizontal="left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7" fillId="9" borderId="29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10" xfId="2" applyNumberFormat="1" applyFont="1" applyFill="1" applyBorder="1" applyAlignment="1" applyProtection="1">
      <alignment horizontal="center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 wrapText="1"/>
      <protection locked="0" hidden="1"/>
    </xf>
    <xf numFmtId="49" fontId="5" fillId="10" borderId="5" xfId="2" applyNumberFormat="1" applyFill="1" applyBorder="1" applyAlignment="1" applyProtection="1">
      <alignment horizontal="left" vertical="center" wrapText="1"/>
      <protection locked="0" hidden="1"/>
    </xf>
    <xf numFmtId="0" fontId="2" fillId="0" borderId="29" xfId="0" applyFont="1" applyBorder="1" applyAlignment="1" applyProtection="1">
      <alignment horizontal="center" wrapText="1"/>
      <protection locked="0" hidden="1"/>
    </xf>
    <xf numFmtId="0" fontId="42" fillId="0" borderId="0" xfId="0" applyFont="1" applyAlignment="1" applyProtection="1">
      <alignment horizontal="center" vertical="center" wrapText="1"/>
      <protection locked="0"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/>
    </xf>
    <xf numFmtId="49" fontId="5" fillId="10" borderId="5" xfId="1" applyNumberFormat="1" applyFont="1" applyFill="1" applyBorder="1" applyAlignment="1" applyProtection="1">
      <alignment horizontal="center" vertical="center"/>
      <protection locked="0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3" fillId="14" borderId="0" xfId="0" applyFont="1" applyFill="1" applyAlignment="1" applyProtection="1">
      <alignment horizontal="left" vertical="center" wrapText="1"/>
      <protection locked="0" hidden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7" fillId="9" borderId="42" xfId="2" applyFont="1" applyFill="1" applyBorder="1" applyAlignment="1" applyProtection="1">
      <alignment horizontal="center" vertical="center"/>
      <protection locked="0" hidden="1"/>
    </xf>
    <xf numFmtId="0" fontId="7" fillId="9" borderId="43" xfId="2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43" fillId="0" borderId="0" xfId="0" applyFont="1" applyAlignment="1" applyProtection="1">
      <alignment horizontal="center" vertical="center" wrapText="1"/>
      <protection locked="0" hidden="1"/>
    </xf>
    <xf numFmtId="0" fontId="43" fillId="0" borderId="40" xfId="0" applyFont="1" applyBorder="1" applyAlignment="1" applyProtection="1">
      <alignment horizontal="center" vertical="center" wrapText="1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39" fillId="18" borderId="42" xfId="2" applyFont="1" applyFill="1" applyBorder="1" applyAlignment="1" applyProtection="1">
      <alignment horizontal="center" vertical="center"/>
      <protection locked="0" hidden="1"/>
    </xf>
    <xf numFmtId="0" fontId="39" fillId="18" borderId="43" xfId="2" applyFont="1" applyFill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21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30" xfId="2" applyNumberFormat="1" applyFont="1" applyFill="1" applyBorder="1" applyAlignment="1" applyProtection="1">
      <alignment horizontal="left" vertical="center"/>
      <protection locked="0" hidden="1"/>
    </xf>
    <xf numFmtId="49" fontId="21" fillId="10" borderId="5" xfId="2" applyNumberFormat="1" applyFont="1" applyFill="1" applyBorder="1" applyAlignment="1" applyProtection="1">
      <alignment horizontal="left" vertical="center"/>
      <protection locked="0"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3" fillId="0" borderId="0" xfId="0" applyFont="1" applyAlignment="1" applyProtection="1">
      <alignment horizontal="center" wrapText="1"/>
      <protection locked="0" hidden="1"/>
    </xf>
    <xf numFmtId="0" fontId="43" fillId="0" borderId="40" xfId="0" applyFont="1" applyBorder="1" applyAlignment="1" applyProtection="1">
      <alignment horizontal="center" wrapText="1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20" fillId="7" borderId="0" xfId="0" applyFont="1" applyFill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  <xf numFmtId="0" fontId="44" fillId="0" borderId="7" xfId="0" applyFont="1" applyBorder="1" applyAlignment="1" applyProtection="1">
      <alignment horizontal="center" vertical="center"/>
      <protection locked="0" hidden="1"/>
    </xf>
    <xf numFmtId="0" fontId="44" fillId="0" borderId="55" xfId="0" applyFont="1" applyBorder="1" applyAlignment="1" applyProtection="1">
      <alignment horizontal="center" vertical="center"/>
      <protection locked="0" hidden="1"/>
    </xf>
    <xf numFmtId="0" fontId="44" fillId="0" borderId="39" xfId="0" applyFont="1" applyBorder="1" applyAlignment="1" applyProtection="1">
      <alignment horizontal="center" vertical="center"/>
      <protection locked="0" hidden="1"/>
    </xf>
    <xf numFmtId="0" fontId="44" fillId="0" borderId="48" xfId="0" applyFont="1" applyBorder="1" applyAlignment="1" applyProtection="1">
      <alignment horizontal="center" vertical="center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5" fillId="9" borderId="9" xfId="2" applyFont="1" applyFill="1" applyBorder="1" applyAlignment="1" applyProtection="1">
      <alignment horizontal="left" vertical="center" wrapText="1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100"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145340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243085</xdr:colOff>
      <xdr:row>0</xdr:row>
      <xdr:rowOff>83820</xdr:rowOff>
    </xdr:from>
    <xdr:to>
      <xdr:col>4</xdr:col>
      <xdr:colOff>1836421</xdr:colOff>
      <xdr:row>4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065" y="83820"/>
          <a:ext cx="1593336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4508F1E-3B93-42C6-8528-008FAE291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410" y="99060"/>
          <a:ext cx="13372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A471F3F-6FDE-412F-83AD-0E00F39E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A4B960B-9EDA-4C0A-AC6D-529E90E9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534" y="416419"/>
          <a:ext cx="1263771" cy="6059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63"/>
  <sheetViews>
    <sheetView zoomScaleNormal="60" zoomScaleSheetLayoutView="100" workbookViewId="0">
      <selection activeCell="B10" sqref="B10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19.85546875" style="6" bestFit="1" customWidth="1"/>
    <col min="8" max="8" width="11.7109375" style="6" customWidth="1"/>
    <col min="9" max="16384" width="8.85546875" style="6"/>
  </cols>
  <sheetData>
    <row r="1" spans="1:8" x14ac:dyDescent="0.25">
      <c r="A1" s="207"/>
      <c r="B1" s="14" t="s">
        <v>33</v>
      </c>
    </row>
    <row r="2" spans="1:8" x14ac:dyDescent="0.25">
      <c r="A2" s="208"/>
      <c r="B2" s="210" t="s">
        <v>227</v>
      </c>
      <c r="C2" s="15" t="s">
        <v>175</v>
      </c>
    </row>
    <row r="3" spans="1:8" x14ac:dyDescent="0.25">
      <c r="A3" s="209"/>
      <c r="B3" s="211"/>
    </row>
    <row r="4" spans="1:8" x14ac:dyDescent="0.25">
      <c r="A4" s="212" t="s">
        <v>34</v>
      </c>
      <c r="B4" s="213"/>
    </row>
    <row r="5" spans="1:8" x14ac:dyDescent="0.25">
      <c r="A5" s="18" t="s">
        <v>35</v>
      </c>
      <c r="B5" s="1"/>
    </row>
    <row r="6" spans="1:8" x14ac:dyDescent="0.25">
      <c r="A6" s="18" t="s">
        <v>36</v>
      </c>
      <c r="B6" s="13"/>
    </row>
    <row r="7" spans="1:8" x14ac:dyDescent="0.25">
      <c r="A7" s="18" t="s">
        <v>37</v>
      </c>
      <c r="B7" s="1"/>
    </row>
    <row r="8" spans="1:8" x14ac:dyDescent="0.25">
      <c r="A8" s="18" t="s">
        <v>38</v>
      </c>
      <c r="B8" s="1"/>
    </row>
    <row r="9" spans="1:8" x14ac:dyDescent="0.25">
      <c r="A9" s="18" t="s">
        <v>39</v>
      </c>
      <c r="B9" s="1"/>
    </row>
    <row r="10" spans="1:8" ht="16.899999999999999" customHeight="1" x14ac:dyDescent="0.25">
      <c r="A10" s="18" t="s">
        <v>180</v>
      </c>
      <c r="B10" s="1"/>
      <c r="C10" s="20" t="str">
        <f>IF(B10=0,"1. strana Rozhodnutí nahoře - čj","")</f>
        <v>1. strana Rozhodnutí nahoře - čj</v>
      </c>
    </row>
    <row r="11" spans="1:8" x14ac:dyDescent="0.25">
      <c r="A11" s="18" t="s">
        <v>50</v>
      </c>
      <c r="B11" s="2"/>
    </row>
    <row r="12" spans="1:8" ht="25.5" x14ac:dyDescent="0.25">
      <c r="A12" s="21" t="s">
        <v>207</v>
      </c>
      <c r="B12" s="2"/>
      <c r="C12" s="15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25">
      <c r="A13" s="168" t="str">
        <f>IF(B12&gt;0,"Uveďte prosím datum provedené vratky","")</f>
        <v/>
      </c>
      <c r="B13" s="2"/>
      <c r="C13" s="15"/>
    </row>
    <row r="14" spans="1:8" x14ac:dyDescent="0.25">
      <c r="A14" s="214" t="s">
        <v>40</v>
      </c>
      <c r="B14" s="215"/>
    </row>
    <row r="15" spans="1:8" ht="21" x14ac:dyDescent="0.25">
      <c r="A15" s="22" t="s">
        <v>41</v>
      </c>
      <c r="B15" s="1"/>
      <c r="G15" s="16" t="s">
        <v>115</v>
      </c>
      <c r="H15" s="16" t="s">
        <v>116</v>
      </c>
    </row>
    <row r="16" spans="1:8" x14ac:dyDescent="0.25">
      <c r="A16" s="18" t="s">
        <v>42</v>
      </c>
      <c r="B16" s="1"/>
      <c r="G16" s="165" t="s">
        <v>118</v>
      </c>
      <c r="H16" s="17" t="s">
        <v>119</v>
      </c>
    </row>
    <row r="17" spans="1:8" x14ac:dyDescent="0.25">
      <c r="A17" s="18" t="s">
        <v>43</v>
      </c>
      <c r="B17" s="1"/>
      <c r="G17" s="165" t="s">
        <v>120</v>
      </c>
      <c r="H17" s="17" t="s">
        <v>121</v>
      </c>
    </row>
    <row r="18" spans="1:8" x14ac:dyDescent="0.25">
      <c r="A18" s="214" t="s">
        <v>44</v>
      </c>
      <c r="B18" s="215"/>
      <c r="G18" s="165" t="s">
        <v>122</v>
      </c>
      <c r="H18" s="17" t="s">
        <v>123</v>
      </c>
    </row>
    <row r="19" spans="1:8" x14ac:dyDescent="0.25">
      <c r="A19" s="216" t="s">
        <v>45</v>
      </c>
      <c r="B19" s="217"/>
      <c r="G19" s="165" t="s">
        <v>124</v>
      </c>
      <c r="H19" s="17" t="s">
        <v>125</v>
      </c>
    </row>
    <row r="20" spans="1:8" x14ac:dyDescent="0.25">
      <c r="A20" s="22" t="s">
        <v>41</v>
      </c>
      <c r="B20" s="1"/>
      <c r="G20" s="166" t="s">
        <v>131</v>
      </c>
      <c r="H20" s="19" t="s">
        <v>132</v>
      </c>
    </row>
    <row r="21" spans="1:8" x14ac:dyDescent="0.25">
      <c r="A21" s="18" t="s">
        <v>42</v>
      </c>
      <c r="B21" s="1"/>
      <c r="G21" s="166" t="s">
        <v>141</v>
      </c>
      <c r="H21" s="19" t="s">
        <v>142</v>
      </c>
    </row>
    <row r="22" spans="1:8" x14ac:dyDescent="0.25">
      <c r="A22" s="18" t="s">
        <v>43</v>
      </c>
      <c r="B22" s="1"/>
      <c r="G22" s="166" t="s">
        <v>143</v>
      </c>
      <c r="H22" s="19" t="s">
        <v>144</v>
      </c>
    </row>
    <row r="23" spans="1:8" x14ac:dyDescent="0.25">
      <c r="A23" s="216" t="s">
        <v>46</v>
      </c>
      <c r="B23" s="217"/>
      <c r="G23" s="166" t="s">
        <v>145</v>
      </c>
      <c r="H23" s="19" t="s">
        <v>146</v>
      </c>
    </row>
    <row r="24" spans="1:8" x14ac:dyDescent="0.25">
      <c r="A24" s="23" t="s">
        <v>41</v>
      </c>
      <c r="B24" s="3"/>
      <c r="G24" s="166" t="s">
        <v>147</v>
      </c>
      <c r="H24" s="19" t="s">
        <v>148</v>
      </c>
    </row>
    <row r="25" spans="1:8" x14ac:dyDescent="0.25">
      <c r="A25" s="18" t="s">
        <v>42</v>
      </c>
      <c r="B25" s="1"/>
      <c r="G25" s="165" t="s">
        <v>149</v>
      </c>
      <c r="H25" s="17" t="s">
        <v>150</v>
      </c>
    </row>
    <row r="26" spans="1:8" ht="15.75" thickBot="1" x14ac:dyDescent="0.3">
      <c r="A26" s="24" t="s">
        <v>43</v>
      </c>
      <c r="B26" s="4"/>
      <c r="G26" s="165" t="s">
        <v>151</v>
      </c>
      <c r="H26" s="17" t="s">
        <v>152</v>
      </c>
    </row>
    <row r="27" spans="1:8" ht="27.6" customHeight="1" x14ac:dyDescent="0.25">
      <c r="A27" s="216" t="s">
        <v>183</v>
      </c>
      <c r="B27" s="217"/>
      <c r="G27" s="165" t="s">
        <v>153</v>
      </c>
      <c r="H27" s="17" t="s">
        <v>154</v>
      </c>
    </row>
    <row r="28" spans="1:8" ht="11.45" customHeight="1" x14ac:dyDescent="0.25">
      <c r="A28" s="22" t="s">
        <v>41</v>
      </c>
      <c r="B28" s="1"/>
      <c r="G28" s="165" t="s">
        <v>155</v>
      </c>
      <c r="H28" s="17" t="s">
        <v>156</v>
      </c>
    </row>
    <row r="29" spans="1:8" ht="31.15" customHeight="1" x14ac:dyDescent="0.25">
      <c r="A29" s="18" t="s">
        <v>42</v>
      </c>
      <c r="B29" s="1"/>
      <c r="G29" s="166" t="s">
        <v>157</v>
      </c>
      <c r="H29" s="19" t="s">
        <v>158</v>
      </c>
    </row>
    <row r="30" spans="1:8" ht="18" customHeight="1" x14ac:dyDescent="0.25">
      <c r="A30" s="18" t="s">
        <v>43</v>
      </c>
      <c r="B30" s="1"/>
    </row>
    <row r="31" spans="1:8" x14ac:dyDescent="0.25">
      <c r="A31" s="216" t="s">
        <v>184</v>
      </c>
      <c r="B31" s="217"/>
    </row>
    <row r="32" spans="1:8" x14ac:dyDescent="0.25">
      <c r="A32" s="23" t="s">
        <v>41</v>
      </c>
      <c r="B32" s="3"/>
    </row>
    <row r="33" spans="1:2" x14ac:dyDescent="0.25">
      <c r="A33" s="18" t="s">
        <v>42</v>
      </c>
      <c r="B33" s="1"/>
    </row>
    <row r="34" spans="1:2" ht="15.75" thickBot="1" x14ac:dyDescent="0.3">
      <c r="A34" s="24" t="s">
        <v>43</v>
      </c>
      <c r="B34" s="4"/>
    </row>
    <row r="35" spans="1:2" ht="22.9" customHeight="1" x14ac:dyDescent="0.25">
      <c r="A35" s="218" t="s">
        <v>53</v>
      </c>
      <c r="B35" s="218"/>
    </row>
    <row r="36" spans="1:2" ht="22.9" customHeight="1" x14ac:dyDescent="0.25">
      <c r="A36" s="25"/>
      <c r="B36" s="25"/>
    </row>
    <row r="37" spans="1:2" ht="22.9" customHeight="1" x14ac:dyDescent="0.25">
      <c r="A37" s="203" t="s">
        <v>208</v>
      </c>
      <c r="B37" s="203"/>
    </row>
    <row r="38" spans="1:2" ht="22.9" customHeight="1" x14ac:dyDescent="0.25">
      <c r="A38" s="203" t="s">
        <v>47</v>
      </c>
      <c r="B38" s="203"/>
    </row>
    <row r="39" spans="1:2" ht="10.15" customHeight="1" x14ac:dyDescent="0.25"/>
    <row r="41" spans="1:2" x14ac:dyDescent="0.25">
      <c r="A41" s="11" t="s">
        <v>48</v>
      </c>
      <c r="B41" s="26"/>
    </row>
    <row r="42" spans="1:2" x14ac:dyDescent="0.25">
      <c r="A42" s="11"/>
      <c r="B42" s="26"/>
    </row>
    <row r="43" spans="1:2" x14ac:dyDescent="0.25">
      <c r="A43" s="27" t="s">
        <v>51</v>
      </c>
      <c r="B43" s="28" t="s">
        <v>52</v>
      </c>
    </row>
    <row r="44" spans="1:2" x14ac:dyDescent="0.25">
      <c r="A44" s="1"/>
      <c r="B44" s="29"/>
    </row>
    <row r="45" spans="1:2" x14ac:dyDescent="0.25">
      <c r="A45" s="1"/>
      <c r="B45" s="29"/>
    </row>
    <row r="46" spans="1:2" x14ac:dyDescent="0.25">
      <c r="A46" s="1"/>
      <c r="B46" s="29"/>
    </row>
    <row r="47" spans="1:2" ht="25.9" customHeight="1" x14ac:dyDescent="0.25">
      <c r="A47" s="1"/>
      <c r="B47" s="29"/>
    </row>
    <row r="48" spans="1:2" x14ac:dyDescent="0.25">
      <c r="A48" s="11"/>
      <c r="B48" s="26"/>
    </row>
    <row r="49" spans="1:2" x14ac:dyDescent="0.25">
      <c r="A49" s="11"/>
      <c r="B49" s="204"/>
    </row>
    <row r="50" spans="1:2" x14ac:dyDescent="0.25">
      <c r="A50" s="11"/>
      <c r="B50" s="205"/>
    </row>
    <row r="51" spans="1:2" x14ac:dyDescent="0.25">
      <c r="B51" s="206"/>
    </row>
    <row r="52" spans="1:2" x14ac:dyDescent="0.25">
      <c r="B52" s="26" t="s">
        <v>69</v>
      </c>
    </row>
    <row r="53" spans="1:2" x14ac:dyDescent="0.25">
      <c r="B53" s="26"/>
    </row>
    <row r="54" spans="1:2" x14ac:dyDescent="0.25">
      <c r="A54" s="203" t="s">
        <v>54</v>
      </c>
      <c r="B54" s="203"/>
    </row>
    <row r="55" spans="1:2" x14ac:dyDescent="0.25">
      <c r="A55" s="203"/>
      <c r="B55" s="203"/>
    </row>
    <row r="56" spans="1:2" ht="15.75" thickBot="1" x14ac:dyDescent="0.3"/>
    <row r="57" spans="1:2" x14ac:dyDescent="0.25">
      <c r="A57" s="201" t="s">
        <v>49</v>
      </c>
      <c r="B57" s="30" t="s">
        <v>55</v>
      </c>
    </row>
    <row r="58" spans="1:2" x14ac:dyDescent="0.25">
      <c r="A58" s="202"/>
      <c r="B58" s="31" t="s">
        <v>65</v>
      </c>
    </row>
    <row r="59" spans="1:2" x14ac:dyDescent="0.25">
      <c r="A59" s="202"/>
      <c r="B59" s="31" t="s">
        <v>68</v>
      </c>
    </row>
    <row r="60" spans="1:2" x14ac:dyDescent="0.25">
      <c r="A60" s="202"/>
      <c r="B60" s="31" t="s">
        <v>80</v>
      </c>
    </row>
    <row r="61" spans="1:2" x14ac:dyDescent="0.25">
      <c r="A61" s="202"/>
      <c r="B61" s="31" t="s">
        <v>167</v>
      </c>
    </row>
    <row r="62" spans="1:2" x14ac:dyDescent="0.25">
      <c r="A62" s="202"/>
      <c r="B62" s="32" t="s">
        <v>179</v>
      </c>
    </row>
    <row r="63" spans="1:2" ht="15.75" thickBot="1" x14ac:dyDescent="0.3">
      <c r="A63" s="202"/>
      <c r="B63" s="33" t="s">
        <v>174</v>
      </c>
    </row>
  </sheetData>
  <sheetProtection algorithmName="SHA-512" hashValue="kdlTXR3vs9Iqr7wZYiaslQz4xvf029V1pNEE6KHexYxWzL47ul+8zRV3kr+OV0uWEpolOGkfdcwx62sMKNgUuA==" saltValue="JPxgEOXwLHRrSbSZ8nlEcg==" spinCount="100000" sheet="1" objects="1" scenario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31:B31"/>
    <mergeCell ref="A27:B27"/>
  </mergeCells>
  <conditionalFormatting sqref="B5:B13">
    <cfRule type="cellIs" dxfId="99" priority="10" operator="equal">
      <formula>0</formula>
    </cfRule>
  </conditionalFormatting>
  <conditionalFormatting sqref="B15:B17">
    <cfRule type="cellIs" dxfId="98" priority="9" operator="equal">
      <formula>0</formula>
    </cfRule>
  </conditionalFormatting>
  <conditionalFormatting sqref="B20:B22">
    <cfRule type="cellIs" dxfId="97" priority="8" operator="equal">
      <formula>0</formula>
    </cfRule>
  </conditionalFormatting>
  <conditionalFormatting sqref="B24:B26">
    <cfRule type="cellIs" dxfId="96" priority="7" operator="equal">
      <formula>0</formula>
    </cfRule>
  </conditionalFormatting>
  <conditionalFormatting sqref="A44:A47">
    <cfRule type="cellIs" dxfId="95" priority="6" operator="equal">
      <formula>0</formula>
    </cfRule>
  </conditionalFormatting>
  <conditionalFormatting sqref="B2">
    <cfRule type="cellIs" dxfId="94" priority="5" operator="equal">
      <formula>0</formula>
    </cfRule>
  </conditionalFormatting>
  <conditionalFormatting sqref="B2:B3">
    <cfRule type="containsText" dxfId="93" priority="3" operator="containsText" text="21">
      <formula>NOT(ISERROR(SEARCH("21",B2)))</formula>
    </cfRule>
  </conditionalFormatting>
  <conditionalFormatting sqref="B28:B30">
    <cfRule type="cellIs" dxfId="92" priority="2" operator="equal">
      <formula>0</formula>
    </cfRule>
  </conditionalFormatting>
  <conditionalFormatting sqref="B32:B34">
    <cfRule type="cellIs" dxfId="91" priority="1" operator="equal">
      <formula>0</formula>
    </cfRule>
  </conditionalFormatting>
  <dataValidations count="2">
    <dataValidation type="list" allowBlank="1" showInputMessage="1" showErrorMessage="1" sqref="B8" xr:uid="{2F5F5AE1-406A-4FAD-8941-926D805E8480}">
      <formula1>$G$16:$G$29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98"/>
  <sheetViews>
    <sheetView topLeftCell="A4" workbookViewId="0">
      <selection activeCell="D28" sqref="D28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31.7109375" style="6" customWidth="1"/>
    <col min="6" max="6" width="35" style="6" customWidth="1"/>
    <col min="7" max="7" width="39.7109375" style="6" customWidth="1"/>
    <col min="8" max="9" width="0" style="6" hidden="1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1" ht="12.6" customHeight="1" x14ac:dyDescent="0.25">
      <c r="A1" s="224" t="s">
        <v>72</v>
      </c>
      <c r="B1" s="225"/>
      <c r="C1" s="233" t="str">
        <f>IF('1. SOUHRNNÉ INFORMACE'!B5=0,"",'1. SOUHRNNÉ INFORMACE'!B5)</f>
        <v/>
      </c>
      <c r="D1" s="234"/>
      <c r="E1" s="219"/>
    </row>
    <row r="2" spans="1:11" ht="15.6" customHeight="1" x14ac:dyDescent="0.25">
      <c r="A2" s="228" t="s">
        <v>36</v>
      </c>
      <c r="B2" s="229" t="s">
        <v>36</v>
      </c>
      <c r="C2" s="226" t="str">
        <f>IF('1. SOUHRNNÉ INFORMACE'!B6=0,"",'1. SOUHRNNÉ INFORMACE'!B6)</f>
        <v/>
      </c>
      <c r="D2" s="227"/>
      <c r="E2" s="220"/>
    </row>
    <row r="3" spans="1:11" ht="16.899999999999999" customHeight="1" x14ac:dyDescent="0.25">
      <c r="A3" s="228" t="s">
        <v>57</v>
      </c>
      <c r="B3" s="229" t="s">
        <v>57</v>
      </c>
      <c r="C3" s="226" t="str">
        <f>IF('1. SOUHRNNÉ INFORMACE'!B9=0,"",'1. SOUHRNNÉ INFORMACE'!B9)</f>
        <v/>
      </c>
      <c r="D3" s="227"/>
      <c r="E3" s="220"/>
    </row>
    <row r="4" spans="1:11" ht="15.6" customHeight="1" thickBot="1" x14ac:dyDescent="0.3">
      <c r="A4" s="230" t="s">
        <v>58</v>
      </c>
      <c r="B4" s="231" t="s">
        <v>58</v>
      </c>
      <c r="C4" s="226" t="str">
        <f>IF('1. SOUHRNNÉ INFORMACE'!B10=0,"",'1. SOUHRNNÉ INFORMACE'!B10)</f>
        <v/>
      </c>
      <c r="D4" s="227"/>
      <c r="E4" s="221"/>
    </row>
    <row r="5" spans="1:11" s="36" customFormat="1" ht="26.25" thickBot="1" x14ac:dyDescent="0.3">
      <c r="A5" s="232" t="s">
        <v>61</v>
      </c>
      <c r="B5" s="232"/>
      <c r="C5" s="34" t="s">
        <v>181</v>
      </c>
      <c r="D5" s="34" t="s">
        <v>59</v>
      </c>
      <c r="E5" s="35" t="s">
        <v>73</v>
      </c>
      <c r="K5" s="6"/>
    </row>
    <row r="6" spans="1:11" x14ac:dyDescent="0.25">
      <c r="A6" s="34" t="s">
        <v>177</v>
      </c>
      <c r="B6" s="37" t="str">
        <f>IF('1. SOUHRNNÉ INFORMACE'!B2=0,"",'1. SOUHRNNÉ INFORMACE'!B2)</f>
        <v>ZOH2022</v>
      </c>
      <c r="C6" s="38">
        <f>'1. SOUHRNNÉ INFORMACE'!B11-'1. SOUHRNNÉ INFORMACE'!B12</f>
        <v>0</v>
      </c>
      <c r="D6" s="39">
        <f>D7+D12+D18</f>
        <v>0</v>
      </c>
      <c r="E6" s="40" t="s">
        <v>56</v>
      </c>
    </row>
    <row r="7" spans="1:11" x14ac:dyDescent="0.25">
      <c r="A7" s="235" t="s">
        <v>74</v>
      </c>
      <c r="B7" s="236" t="s">
        <v>60</v>
      </c>
      <c r="C7" s="236"/>
      <c r="D7" s="41">
        <f>SUM(D8:D11)</f>
        <v>0</v>
      </c>
      <c r="E7" s="42"/>
    </row>
    <row r="8" spans="1:11" x14ac:dyDescent="0.25">
      <c r="A8" s="43"/>
      <c r="B8" s="222" t="s">
        <v>211</v>
      </c>
      <c r="C8" s="223"/>
      <c r="D8" s="5">
        <v>0</v>
      </c>
      <c r="E8" s="44"/>
      <c r="F8" s="247" t="s">
        <v>70</v>
      </c>
    </row>
    <row r="9" spans="1:11" x14ac:dyDescent="0.25">
      <c r="A9" s="43"/>
      <c r="B9" s="222" t="s">
        <v>209</v>
      </c>
      <c r="C9" s="223"/>
      <c r="D9" s="5">
        <v>0</v>
      </c>
      <c r="E9" s="44"/>
      <c r="F9" s="247"/>
    </row>
    <row r="10" spans="1:11" x14ac:dyDescent="0.25">
      <c r="A10" s="43"/>
      <c r="B10" s="222" t="s">
        <v>210</v>
      </c>
      <c r="C10" s="223"/>
      <c r="D10" s="5">
        <v>0</v>
      </c>
      <c r="E10" s="44"/>
      <c r="F10" s="247"/>
    </row>
    <row r="11" spans="1:11" x14ac:dyDescent="0.25">
      <c r="A11" s="43"/>
      <c r="B11" s="222" t="s">
        <v>182</v>
      </c>
      <c r="C11" s="223"/>
      <c r="D11" s="5">
        <v>0</v>
      </c>
      <c r="E11" s="42"/>
    </row>
    <row r="12" spans="1:11" x14ac:dyDescent="0.25">
      <c r="A12" s="45" t="s">
        <v>75</v>
      </c>
      <c r="B12" s="46"/>
      <c r="C12" s="47"/>
      <c r="D12" s="41">
        <f>SUM(D13:D17)</f>
        <v>0</v>
      </c>
      <c r="E12" s="42"/>
    </row>
    <row r="13" spans="1:11" x14ac:dyDescent="0.25">
      <c r="A13" s="43"/>
      <c r="B13" s="222" t="s">
        <v>228</v>
      </c>
      <c r="C13" s="223"/>
      <c r="D13" s="5"/>
      <c r="E13" s="42"/>
    </row>
    <row r="14" spans="1:11" x14ac:dyDescent="0.25">
      <c r="A14" s="43"/>
      <c r="B14" s="222" t="s">
        <v>212</v>
      </c>
      <c r="C14" s="223"/>
      <c r="D14" s="5">
        <v>0</v>
      </c>
      <c r="E14" s="42"/>
    </row>
    <row r="15" spans="1:11" x14ac:dyDescent="0.25">
      <c r="A15" s="43"/>
      <c r="B15" s="222" t="s">
        <v>62</v>
      </c>
      <c r="C15" s="223"/>
      <c r="D15" s="5">
        <v>0</v>
      </c>
      <c r="E15" s="42"/>
    </row>
    <row r="16" spans="1:11" x14ac:dyDescent="0.25">
      <c r="A16" s="43"/>
      <c r="B16" s="222" t="s">
        <v>63</v>
      </c>
      <c r="C16" s="223"/>
      <c r="D16" s="5">
        <v>0</v>
      </c>
      <c r="E16" s="42"/>
      <c r="F16" s="252" t="e">
        <f>IF(#REF!&gt;0.15*D6,"Náklady na propagaci související s aktivitami sportovní organizace mohou činit nejvýše 15 % z poskytnuté dotace.","")</f>
        <v>#REF!</v>
      </c>
    </row>
    <row r="17" spans="1:7" x14ac:dyDescent="0.25">
      <c r="A17" s="43"/>
      <c r="B17" s="222" t="s">
        <v>64</v>
      </c>
      <c r="C17" s="223"/>
      <c r="D17" s="5">
        <v>0</v>
      </c>
      <c r="E17" s="42"/>
      <c r="F17" s="252"/>
    </row>
    <row r="18" spans="1:7" x14ac:dyDescent="0.25">
      <c r="A18" s="45" t="s">
        <v>77</v>
      </c>
      <c r="B18" s="46"/>
      <c r="C18" s="47"/>
      <c r="D18" s="41">
        <f>SUM(D19:D27)</f>
        <v>0</v>
      </c>
      <c r="E18" s="42"/>
    </row>
    <row r="19" spans="1:7" ht="29.25" customHeight="1" x14ac:dyDescent="0.25">
      <c r="A19" s="43"/>
      <c r="B19" s="250" t="s">
        <v>213</v>
      </c>
      <c r="C19" s="251"/>
      <c r="D19" s="5">
        <v>0</v>
      </c>
      <c r="E19" s="42" t="s">
        <v>56</v>
      </c>
    </row>
    <row r="20" spans="1:7" ht="26.25" customHeight="1" x14ac:dyDescent="0.25">
      <c r="A20" s="43"/>
      <c r="B20" s="250" t="s">
        <v>214</v>
      </c>
      <c r="C20" s="251"/>
      <c r="D20" s="5">
        <v>0</v>
      </c>
      <c r="E20" s="42"/>
    </row>
    <row r="21" spans="1:7" x14ac:dyDescent="0.25">
      <c r="A21" s="43"/>
      <c r="B21" s="117" t="s">
        <v>215</v>
      </c>
      <c r="C21" s="118"/>
      <c r="D21" s="5"/>
      <c r="E21" s="42"/>
      <c r="F21" s="252" t="str">
        <f>IF($D$21&gt;0.1*D6,"Náklady na provoz administrativní budovy mohou činit nejvýše 10 % z poskytnuté dotace.","")</f>
        <v/>
      </c>
    </row>
    <row r="22" spans="1:7" ht="38.25" customHeight="1" x14ac:dyDescent="0.25">
      <c r="A22" s="43"/>
      <c r="B22" s="250" t="s">
        <v>229</v>
      </c>
      <c r="C22" s="251"/>
      <c r="D22" s="5">
        <v>0</v>
      </c>
      <c r="E22" s="42"/>
      <c r="F22" s="252"/>
    </row>
    <row r="23" spans="1:7" x14ac:dyDescent="0.25">
      <c r="A23" s="43"/>
      <c r="B23" s="222" t="s">
        <v>216</v>
      </c>
      <c r="C23" s="223"/>
      <c r="D23" s="5">
        <v>0</v>
      </c>
      <c r="E23" s="42"/>
      <c r="F23" s="252"/>
    </row>
    <row r="24" spans="1:7" x14ac:dyDescent="0.25">
      <c r="A24" s="43"/>
      <c r="B24" s="222" t="s">
        <v>217</v>
      </c>
      <c r="C24" s="223"/>
      <c r="D24" s="5">
        <v>0</v>
      </c>
      <c r="E24" s="42"/>
    </row>
    <row r="25" spans="1:7" ht="27" customHeight="1" x14ac:dyDescent="0.25">
      <c r="A25" s="43"/>
      <c r="B25" s="250" t="s">
        <v>218</v>
      </c>
      <c r="C25" s="251"/>
      <c r="D25" s="5">
        <v>0</v>
      </c>
      <c r="E25" s="42"/>
    </row>
    <row r="26" spans="1:7" ht="31.5" customHeight="1" x14ac:dyDescent="0.25">
      <c r="A26" s="43"/>
      <c r="B26" s="250" t="s">
        <v>219</v>
      </c>
      <c r="C26" s="251"/>
      <c r="D26" s="5">
        <v>0</v>
      </c>
      <c r="E26" s="42"/>
    </row>
    <row r="27" spans="1:7" ht="29.25" customHeight="1" x14ac:dyDescent="0.25">
      <c r="A27" s="43"/>
      <c r="B27" s="250" t="s">
        <v>220</v>
      </c>
      <c r="C27" s="251"/>
      <c r="D27" s="5">
        <v>0</v>
      </c>
      <c r="E27" s="42"/>
    </row>
    <row r="28" spans="1:7" ht="14.45" customHeight="1" x14ac:dyDescent="0.25">
      <c r="A28" s="248" t="s">
        <v>66</v>
      </c>
      <c r="B28" s="249"/>
      <c r="C28" s="48">
        <f>C6</f>
        <v>0</v>
      </c>
      <c r="D28" s="48">
        <f>D7+D12+D18</f>
        <v>0</v>
      </c>
      <c r="E28" s="49">
        <f>C28-D28</f>
        <v>0</v>
      </c>
      <c r="F28" s="237"/>
      <c r="G28" s="253"/>
    </row>
    <row r="29" spans="1:7" ht="37.9" customHeight="1" thickBot="1" x14ac:dyDescent="0.3">
      <c r="A29" s="241" t="str">
        <f>IF(E29&gt;0,"Vratka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29" s="242"/>
      <c r="C29" s="242"/>
      <c r="D29" s="242"/>
      <c r="E29" s="50">
        <f>C28-D28</f>
        <v>0</v>
      </c>
      <c r="F29" s="237"/>
      <c r="G29" s="253"/>
    </row>
    <row r="30" spans="1:7" x14ac:dyDescent="0.25">
      <c r="B30" s="51"/>
      <c r="C30" s="52"/>
      <c r="D30" s="52"/>
      <c r="E30" s="53"/>
    </row>
    <row r="31" spans="1:7" s="15" customFormat="1" x14ac:dyDescent="0.25">
      <c r="A31" s="15" t="s">
        <v>76</v>
      </c>
      <c r="B31" s="51"/>
      <c r="C31" s="51"/>
      <c r="D31" s="51"/>
      <c r="E31" s="54"/>
    </row>
    <row r="32" spans="1:7" ht="108" customHeight="1" x14ac:dyDescent="0.25">
      <c r="A32" s="245"/>
      <c r="B32" s="245"/>
      <c r="C32" s="245"/>
      <c r="D32" s="245"/>
      <c r="E32" s="245"/>
      <c r="F32" s="55"/>
    </row>
    <row r="33" spans="1:16" ht="14.45" customHeight="1" x14ac:dyDescent="0.25">
      <c r="A33" s="238" t="s">
        <v>67</v>
      </c>
      <c r="B33" s="238"/>
      <c r="C33" s="238"/>
      <c r="D33" s="238"/>
      <c r="E33" s="238"/>
    </row>
    <row r="34" spans="1:16" x14ac:dyDescent="0.25">
      <c r="A34" s="238"/>
      <c r="B34" s="238"/>
      <c r="C34" s="238"/>
      <c r="D34" s="238"/>
      <c r="E34" s="238"/>
    </row>
    <row r="35" spans="1:16" x14ac:dyDescent="0.25">
      <c r="B35" s="56"/>
      <c r="C35" s="57"/>
      <c r="D35" s="58"/>
      <c r="E35" s="53"/>
    </row>
    <row r="36" spans="1:16" ht="20.45" customHeight="1" x14ac:dyDescent="0.25">
      <c r="A36" s="238" t="s">
        <v>221</v>
      </c>
      <c r="B36" s="238"/>
      <c r="C36" s="238"/>
      <c r="D36" s="238"/>
      <c r="E36" s="238"/>
    </row>
    <row r="37" spans="1:16" ht="25.15" customHeight="1" x14ac:dyDescent="0.25">
      <c r="A37" s="238"/>
      <c r="B37" s="238"/>
      <c r="C37" s="238"/>
      <c r="D37" s="238"/>
      <c r="E37" s="238"/>
    </row>
    <row r="38" spans="1:16" x14ac:dyDescent="0.25">
      <c r="B38" s="52"/>
      <c r="C38" s="52"/>
      <c r="D38" s="52"/>
      <c r="E38" s="53"/>
    </row>
    <row r="39" spans="1:16" ht="27.6" customHeight="1" x14ac:dyDescent="0.25">
      <c r="A39" s="239" t="s">
        <v>222</v>
      </c>
      <c r="B39" s="239"/>
      <c r="C39" s="239"/>
      <c r="D39" s="239"/>
      <c r="E39" s="239"/>
    </row>
    <row r="40" spans="1:16" x14ac:dyDescent="0.25">
      <c r="A40" s="240" t="s">
        <v>28</v>
      </c>
      <c r="B40" s="240"/>
      <c r="C40" s="240"/>
      <c r="D40" s="240"/>
      <c r="E40" s="240"/>
    </row>
    <row r="41" spans="1:16" x14ac:dyDescent="0.25">
      <c r="B41" s="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x14ac:dyDescent="0.25">
      <c r="B42" s="7"/>
    </row>
    <row r="43" spans="1:16" x14ac:dyDescent="0.25">
      <c r="B43" s="7" t="s">
        <v>223</v>
      </c>
    </row>
    <row r="44" spans="1:16" x14ac:dyDescent="0.25">
      <c r="B44" s="7"/>
    </row>
    <row r="45" spans="1:16" x14ac:dyDescent="0.25">
      <c r="B45" s="7"/>
    </row>
    <row r="46" spans="1:16" x14ac:dyDescent="0.25">
      <c r="B46" s="246" t="s">
        <v>51</v>
      </c>
      <c r="C46" s="246"/>
      <c r="D46" s="28" t="s">
        <v>52</v>
      </c>
    </row>
    <row r="47" spans="1:16" x14ac:dyDescent="0.25">
      <c r="B47" s="243">
        <f>'1. SOUHRNNÉ INFORMACE'!A44</f>
        <v>0</v>
      </c>
      <c r="C47" s="244"/>
      <c r="D47" s="29"/>
    </row>
    <row r="48" spans="1:16" x14ac:dyDescent="0.25">
      <c r="B48" s="243">
        <f>'1. SOUHRNNÉ INFORMACE'!A45</f>
        <v>0</v>
      </c>
      <c r="C48" s="244"/>
      <c r="D48" s="29"/>
    </row>
    <row r="49" spans="2:5" x14ac:dyDescent="0.25">
      <c r="B49" s="243">
        <f>'1. SOUHRNNÉ INFORMACE'!A46</f>
        <v>0</v>
      </c>
      <c r="C49" s="244"/>
      <c r="D49" s="29"/>
    </row>
    <row r="50" spans="2:5" x14ac:dyDescent="0.25">
      <c r="B50" s="243">
        <f>'1. SOUHRNNÉ INFORMACE'!A47</f>
        <v>0</v>
      </c>
      <c r="C50" s="244"/>
      <c r="D50" s="29"/>
    </row>
    <row r="51" spans="2:5" x14ac:dyDescent="0.25">
      <c r="B51" s="52"/>
      <c r="C51" s="11"/>
      <c r="D51" s="26"/>
      <c r="E51" s="53"/>
    </row>
    <row r="52" spans="2:5" x14ac:dyDescent="0.25">
      <c r="B52" s="52"/>
      <c r="C52" s="11"/>
      <c r="D52" s="204"/>
      <c r="E52" s="53"/>
    </row>
    <row r="53" spans="2:5" x14ac:dyDescent="0.25">
      <c r="B53" s="52"/>
      <c r="C53" s="11"/>
      <c r="D53" s="205"/>
      <c r="E53" s="53"/>
    </row>
    <row r="54" spans="2:5" x14ac:dyDescent="0.25">
      <c r="B54" s="52"/>
      <c r="D54" s="206"/>
      <c r="E54" s="53"/>
    </row>
    <row r="55" spans="2:5" x14ac:dyDescent="0.25">
      <c r="B55" s="52"/>
      <c r="C55" s="52"/>
      <c r="D55" s="60" t="s">
        <v>71</v>
      </c>
      <c r="E55" s="53"/>
    </row>
    <row r="56" spans="2:5" x14ac:dyDescent="0.25">
      <c r="B56" s="52"/>
      <c r="C56" s="52"/>
      <c r="D56" s="52"/>
      <c r="E56" s="53"/>
    </row>
    <row r="57" spans="2:5" x14ac:dyDescent="0.25">
      <c r="B57" s="52"/>
      <c r="C57" s="52"/>
      <c r="D57" s="52"/>
      <c r="E57" s="53"/>
    </row>
    <row r="58" spans="2:5" x14ac:dyDescent="0.25">
      <c r="B58" s="52"/>
      <c r="C58" s="52"/>
      <c r="D58" s="52"/>
      <c r="E58" s="53"/>
    </row>
    <row r="59" spans="2:5" x14ac:dyDescent="0.25">
      <c r="B59" s="52"/>
      <c r="C59" s="52"/>
      <c r="D59" s="52"/>
      <c r="E59" s="53"/>
    </row>
    <row r="60" spans="2:5" x14ac:dyDescent="0.25">
      <c r="B60" s="52"/>
      <c r="C60" s="52"/>
      <c r="D60" s="52"/>
      <c r="E60" s="53"/>
    </row>
    <row r="61" spans="2:5" x14ac:dyDescent="0.25">
      <c r="B61" s="52"/>
      <c r="C61" s="52"/>
      <c r="D61" s="52"/>
      <c r="E61" s="53"/>
    </row>
    <row r="62" spans="2:5" x14ac:dyDescent="0.25">
      <c r="B62" s="52"/>
      <c r="C62" s="52"/>
      <c r="D62" s="52"/>
      <c r="E62" s="53"/>
    </row>
    <row r="63" spans="2:5" x14ac:dyDescent="0.25">
      <c r="B63" s="52"/>
      <c r="C63" s="52"/>
      <c r="D63" s="52"/>
      <c r="E63" s="53"/>
    </row>
    <row r="64" spans="2:5" x14ac:dyDescent="0.25">
      <c r="B64" s="52"/>
      <c r="C64" s="52"/>
      <c r="D64" s="52"/>
      <c r="E64" s="53"/>
    </row>
    <row r="65" spans="2:5" x14ac:dyDescent="0.25">
      <c r="B65" s="52"/>
      <c r="C65" s="52"/>
      <c r="D65" s="52"/>
      <c r="E65" s="53"/>
    </row>
    <row r="66" spans="2:5" x14ac:dyDescent="0.25">
      <c r="B66" s="52"/>
      <c r="C66" s="52"/>
      <c r="D66" s="52"/>
      <c r="E66" s="53"/>
    </row>
    <row r="67" spans="2:5" x14ac:dyDescent="0.25">
      <c r="B67" s="52"/>
      <c r="C67" s="52"/>
      <c r="D67" s="52"/>
      <c r="E67" s="53"/>
    </row>
    <row r="68" spans="2:5" x14ac:dyDescent="0.25">
      <c r="B68" s="52"/>
      <c r="C68" s="52"/>
      <c r="D68" s="52"/>
      <c r="E68" s="53"/>
    </row>
    <row r="69" spans="2:5" x14ac:dyDescent="0.25">
      <c r="B69" s="52"/>
      <c r="C69" s="52"/>
      <c r="D69" s="52"/>
      <c r="E69" s="53"/>
    </row>
    <row r="70" spans="2:5" x14ac:dyDescent="0.25">
      <c r="B70" s="52"/>
      <c r="C70" s="52"/>
      <c r="D70" s="52"/>
      <c r="E70" s="53"/>
    </row>
    <row r="71" spans="2:5" x14ac:dyDescent="0.25">
      <c r="B71" s="52"/>
      <c r="C71" s="52"/>
      <c r="D71" s="52"/>
      <c r="E71" s="53"/>
    </row>
    <row r="72" spans="2:5" x14ac:dyDescent="0.25">
      <c r="B72" s="52"/>
      <c r="C72" s="52"/>
      <c r="D72" s="52"/>
      <c r="E72" s="53"/>
    </row>
    <row r="73" spans="2:5" x14ac:dyDescent="0.25">
      <c r="B73" s="52"/>
      <c r="C73" s="52"/>
      <c r="D73" s="52"/>
      <c r="E73" s="53"/>
    </row>
    <row r="74" spans="2:5" x14ac:dyDescent="0.25">
      <c r="B74" s="52"/>
      <c r="C74" s="52"/>
      <c r="D74" s="52"/>
      <c r="E74" s="53"/>
    </row>
    <row r="75" spans="2:5" x14ac:dyDescent="0.25">
      <c r="B75" s="52"/>
      <c r="C75" s="52"/>
      <c r="D75" s="52"/>
      <c r="E75" s="53"/>
    </row>
    <row r="76" spans="2:5" x14ac:dyDescent="0.25">
      <c r="B76" s="52"/>
      <c r="C76" s="52"/>
      <c r="D76" s="52"/>
      <c r="E76" s="53"/>
    </row>
    <row r="77" spans="2:5" x14ac:dyDescent="0.25">
      <c r="B77" s="52"/>
      <c r="C77" s="52"/>
      <c r="D77" s="52"/>
      <c r="E77" s="53"/>
    </row>
    <row r="78" spans="2:5" x14ac:dyDescent="0.25">
      <c r="B78" s="52"/>
      <c r="C78" s="52"/>
      <c r="D78" s="52"/>
      <c r="E78" s="53"/>
    </row>
    <row r="79" spans="2:5" x14ac:dyDescent="0.25">
      <c r="B79" s="52"/>
      <c r="C79" s="52"/>
      <c r="D79" s="52"/>
      <c r="E79" s="53"/>
    </row>
    <row r="80" spans="2:5" x14ac:dyDescent="0.25">
      <c r="B80" s="52"/>
      <c r="C80" s="52"/>
      <c r="D80" s="52"/>
      <c r="E80" s="53"/>
    </row>
    <row r="81" spans="2:5" x14ac:dyDescent="0.25">
      <c r="B81" s="52"/>
      <c r="C81" s="52"/>
      <c r="D81" s="52"/>
      <c r="E81" s="53"/>
    </row>
    <row r="82" spans="2:5" x14ac:dyDescent="0.25">
      <c r="B82" s="52"/>
      <c r="C82" s="52"/>
      <c r="D82" s="52"/>
      <c r="E82" s="53"/>
    </row>
    <row r="83" spans="2:5" x14ac:dyDescent="0.25">
      <c r="B83" s="52"/>
      <c r="C83" s="52"/>
      <c r="D83" s="52"/>
      <c r="E83" s="53"/>
    </row>
    <row r="84" spans="2:5" x14ac:dyDescent="0.25">
      <c r="B84" s="52"/>
      <c r="C84" s="52"/>
      <c r="D84" s="52"/>
      <c r="E84" s="53"/>
    </row>
    <row r="85" spans="2:5" x14ac:dyDescent="0.25">
      <c r="B85" s="52"/>
      <c r="C85" s="52"/>
      <c r="D85" s="52"/>
      <c r="E85" s="53"/>
    </row>
    <row r="86" spans="2:5" x14ac:dyDescent="0.25">
      <c r="B86" s="52"/>
      <c r="C86" s="52"/>
      <c r="D86" s="52"/>
      <c r="E86" s="53"/>
    </row>
    <row r="87" spans="2:5" x14ac:dyDescent="0.25">
      <c r="B87" s="52"/>
      <c r="C87" s="52"/>
      <c r="D87" s="52"/>
      <c r="E87" s="53"/>
    </row>
    <row r="88" spans="2:5" x14ac:dyDescent="0.25">
      <c r="B88" s="52"/>
      <c r="C88" s="52"/>
      <c r="D88" s="52"/>
      <c r="E88" s="53"/>
    </row>
    <row r="89" spans="2:5" x14ac:dyDescent="0.25">
      <c r="B89" s="52"/>
      <c r="C89" s="52"/>
      <c r="D89" s="52"/>
      <c r="E89" s="53"/>
    </row>
    <row r="90" spans="2:5" x14ac:dyDescent="0.25">
      <c r="B90" s="52"/>
      <c r="C90" s="52"/>
      <c r="D90" s="52"/>
      <c r="E90" s="53"/>
    </row>
    <row r="91" spans="2:5" x14ac:dyDescent="0.25">
      <c r="B91" s="52"/>
      <c r="C91" s="52"/>
      <c r="D91" s="52"/>
      <c r="E91" s="53"/>
    </row>
    <row r="92" spans="2:5" x14ac:dyDescent="0.25">
      <c r="B92" s="52"/>
      <c r="C92" s="52"/>
      <c r="D92" s="52"/>
      <c r="E92" s="53"/>
    </row>
    <row r="93" spans="2:5" x14ac:dyDescent="0.25">
      <c r="B93" s="52"/>
      <c r="C93" s="52"/>
      <c r="D93" s="52"/>
      <c r="E93" s="53"/>
    </row>
    <row r="94" spans="2:5" x14ac:dyDescent="0.25">
      <c r="B94" s="52"/>
      <c r="C94" s="52"/>
      <c r="D94" s="52"/>
      <c r="E94" s="53"/>
    </row>
    <row r="95" spans="2:5" x14ac:dyDescent="0.25">
      <c r="B95" s="52"/>
      <c r="C95" s="52"/>
      <c r="D95" s="52"/>
      <c r="E95" s="53"/>
    </row>
    <row r="96" spans="2:5" x14ac:dyDescent="0.25">
      <c r="B96" s="52"/>
      <c r="C96" s="52"/>
      <c r="D96" s="52"/>
      <c r="E96" s="53"/>
    </row>
    <row r="97" spans="2:5" x14ac:dyDescent="0.25">
      <c r="B97" s="52"/>
      <c r="C97" s="52"/>
      <c r="D97" s="52"/>
      <c r="E97" s="53"/>
    </row>
    <row r="98" spans="2:5" x14ac:dyDescent="0.25">
      <c r="B98" s="52"/>
      <c r="C98" s="52"/>
      <c r="D98" s="52"/>
      <c r="E98" s="53"/>
    </row>
  </sheetData>
  <sheetProtection algorithmName="SHA-512" hashValue="39Nxu6UUmaOIpksZwXzEmd6S5uXxj3HIPc+GcIVsZjgXZSRPxv/TQRmPy6Lr2ETrqmsr4FQ7NCLWN2m/ovSCSQ==" saltValue="BUhjq4tdt3SlYhmABunAFg==" spinCount="100000" sheet="1" objects="1" scenarios="1"/>
  <mergeCells count="46">
    <mergeCell ref="F21:F23"/>
    <mergeCell ref="B25:C25"/>
    <mergeCell ref="B26:C26"/>
    <mergeCell ref="G28:G29"/>
    <mergeCell ref="F8:F10"/>
    <mergeCell ref="A28:B28"/>
    <mergeCell ref="B10:C10"/>
    <mergeCell ref="B11:C11"/>
    <mergeCell ref="B13:C13"/>
    <mergeCell ref="B14:C14"/>
    <mergeCell ref="B15:C15"/>
    <mergeCell ref="B16:C16"/>
    <mergeCell ref="B17:C17"/>
    <mergeCell ref="B22:C22"/>
    <mergeCell ref="B23:C23"/>
    <mergeCell ref="B19:C19"/>
    <mergeCell ref="B20:C20"/>
    <mergeCell ref="B24:C24"/>
    <mergeCell ref="B27:C27"/>
    <mergeCell ref="F16:F17"/>
    <mergeCell ref="D52:D54"/>
    <mergeCell ref="F28:F29"/>
    <mergeCell ref="A36:E37"/>
    <mergeCell ref="A33:E34"/>
    <mergeCell ref="A39:E39"/>
    <mergeCell ref="A40:E40"/>
    <mergeCell ref="A29:D29"/>
    <mergeCell ref="B47:C47"/>
    <mergeCell ref="B48:C48"/>
    <mergeCell ref="B50:C50"/>
    <mergeCell ref="A32:E32"/>
    <mergeCell ref="B46:C46"/>
    <mergeCell ref="B49:C49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13:D17">
    <cfRule type="cellIs" dxfId="90" priority="43" operator="equal">
      <formula>0</formula>
    </cfRule>
  </conditionalFormatting>
  <conditionalFormatting sqref="D13">
    <cfRule type="cellIs" dxfId="89" priority="39" operator="equal">
      <formula>0</formula>
    </cfRule>
  </conditionalFormatting>
  <conditionalFormatting sqref="D8:D10">
    <cfRule type="cellIs" dxfId="88" priority="38" operator="equal">
      <formula>0</formula>
    </cfRule>
  </conditionalFormatting>
  <conditionalFormatting sqref="F28:F29">
    <cfRule type="containsText" dxfId="87" priority="3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částky!!!!",F28)))</formula>
    </cfRule>
  </conditionalFormatting>
  <conditionalFormatting sqref="A29:D29">
    <cfRule type="containsText" dxfId="86" priority="30" operator="containsText" text="Vratka">
      <formula>NOT(ISERROR(SEARCH("Vratka",A29)))</formula>
    </cfRule>
    <cfRule type="containsText" priority="31" operator="containsText" text="Vratka">
      <formula>NOT(ISERROR(SEARCH("Vratka",A29)))</formula>
    </cfRule>
  </conditionalFormatting>
  <conditionalFormatting sqref="E29">
    <cfRule type="cellIs" dxfId="85" priority="28" operator="lessThan">
      <formula>0</formula>
    </cfRule>
    <cfRule type="cellIs" dxfId="84" priority="29" operator="greaterThan">
      <formula>0</formula>
    </cfRule>
  </conditionalFormatting>
  <conditionalFormatting sqref="D11">
    <cfRule type="cellIs" dxfId="83" priority="27" operator="equal">
      <formula>0</formula>
    </cfRule>
  </conditionalFormatting>
  <conditionalFormatting sqref="D19">
    <cfRule type="cellIs" dxfId="82" priority="19" operator="equal">
      <formula>0</formula>
    </cfRule>
  </conditionalFormatting>
  <conditionalFormatting sqref="A32">
    <cfRule type="cellIs" dxfId="81" priority="16" operator="equal">
      <formula>0</formula>
    </cfRule>
    <cfRule type="cellIs" dxfId="80" priority="18" operator="equal">
      <formula>0</formula>
    </cfRule>
  </conditionalFormatting>
  <conditionalFormatting sqref="B47:B50">
    <cfRule type="cellIs" dxfId="79" priority="15" operator="equal">
      <formula>0</formula>
    </cfRule>
  </conditionalFormatting>
  <conditionalFormatting sqref="D23:D24 D27">
    <cfRule type="cellIs" dxfId="78" priority="14" operator="equal">
      <formula>0</formula>
    </cfRule>
  </conditionalFormatting>
  <conditionalFormatting sqref="D22">
    <cfRule type="cellIs" dxfId="77" priority="13" operator="equal">
      <formula>0</formula>
    </cfRule>
  </conditionalFormatting>
  <conditionalFormatting sqref="G28:G29">
    <cfRule type="containsText" dxfId="76" priority="11" operator="containsText" text="VRAT">
      <formula>NOT(ISERROR(SEARCH("VRAT",G28)))</formula>
    </cfRule>
    <cfRule type="containsText" dxfId="75" priority="1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částky!!!!",G28)))</formula>
    </cfRule>
  </conditionalFormatting>
  <conditionalFormatting sqref="D20:D21">
    <cfRule type="cellIs" dxfId="74" priority="10" operator="equal">
      <formula>0</formula>
    </cfRule>
  </conditionalFormatting>
  <conditionalFormatting sqref="D26">
    <cfRule type="cellIs" dxfId="73" priority="2" operator="equal">
      <formula>0</formula>
    </cfRule>
  </conditionalFormatting>
  <conditionalFormatting sqref="D25">
    <cfRule type="cellIs" dxfId="72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F5574A2-7F27-4359-B457-0BD9C443F9A0}">
            <xm:f>NOT(ISERROR(SEARCH($F$16,F16)))</xm:f>
            <xm:f>$F$16</xm:f>
            <x14:dxf>
              <font>
                <color rgb="FF9C0006"/>
              </font>
            </x14:dxf>
          </x14:cfRule>
          <x14:cfRule type="containsText" priority="9" operator="containsText" id="{755E9D11-DDEF-4800-9AF2-2218EFF08023}">
            <xm:f>NOT(ISERROR(SEARCH($F$16,F16)))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4" operator="containsText" id="{8C0C7F40-743D-4A6A-ABCF-6759BD9472BB}">
            <xm:f>NOT(ISERROR(SEARCH($F$16,F21)))</xm:f>
            <xm:f>$F$16</xm:f>
            <x14:dxf>
              <font>
                <color rgb="FF9C0006"/>
              </font>
            </x14:dxf>
          </x14:cfRule>
          <x14:cfRule type="containsText" priority="5" operator="containsText" id="{CBD13111-CF86-425C-B419-44DF660CF9C5}">
            <xm:f>NOT(ISERROR(SEARCH($F$16,F21)))</xm:f>
            <xm:f>$F$16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3" operator="containsText" id="{B2F81361-B1A4-4234-85C7-77E38863BD9F}">
            <xm:f>NOT(ISERROR(SEARCH($F$21,F21)))</xm:f>
            <xm:f>$F$21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F21:F23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I16" sqref="I16"/>
    </sheetView>
  </sheetViews>
  <sheetFormatPr defaultColWidth="8.85546875" defaultRowHeight="12.75" x14ac:dyDescent="0.2"/>
  <cols>
    <col min="1" max="1" width="23.5703125" style="62" customWidth="1"/>
    <col min="2" max="2" width="12.140625" style="62" customWidth="1"/>
    <col min="3" max="3" width="21.28515625" style="62" customWidth="1"/>
    <col min="4" max="4" width="15.85546875" style="62" customWidth="1"/>
    <col min="5" max="5" width="14.28515625" style="62" customWidth="1"/>
    <col min="6" max="6" width="16.5703125" style="62" customWidth="1"/>
    <col min="7" max="7" width="16.42578125" style="62" customWidth="1"/>
    <col min="8" max="8" width="20.7109375" style="62" customWidth="1"/>
    <col min="9" max="9" width="15.42578125" style="62" customWidth="1"/>
    <col min="10" max="10" width="20.85546875" style="62" customWidth="1"/>
    <col min="11" max="16384" width="8.85546875" style="62"/>
  </cols>
  <sheetData>
    <row r="1" spans="1:10" ht="18" customHeight="1" x14ac:dyDescent="0.2">
      <c r="A1" s="61" t="s">
        <v>0</v>
      </c>
      <c r="B1" s="259" t="str">
        <f>IF('1. SOUHRNNÉ INFORMACE'!B5=0,"",'1. SOUHRNNÉ INFORMACE'!B5)</f>
        <v/>
      </c>
      <c r="C1" s="259"/>
    </row>
    <row r="2" spans="1:10" x14ac:dyDescent="0.2">
      <c r="A2" s="61" t="s">
        <v>1</v>
      </c>
      <c r="B2" s="259" t="str">
        <f>IF('1. SOUHRNNÉ INFORMACE'!B6=0,"",'1. SOUHRNNÉ INFORMACE'!B6)</f>
        <v/>
      </c>
      <c r="C2" s="259"/>
    </row>
    <row r="3" spans="1:10" x14ac:dyDescent="0.2">
      <c r="A3" s="61" t="s">
        <v>2</v>
      </c>
      <c r="B3" s="261" t="s">
        <v>3</v>
      </c>
      <c r="C3" s="262"/>
    </row>
    <row r="4" spans="1:10" x14ac:dyDescent="0.2">
      <c r="A4" s="61" t="s">
        <v>4</v>
      </c>
      <c r="B4" s="261">
        <v>362</v>
      </c>
      <c r="C4" s="262"/>
    </row>
    <row r="5" spans="1:10" ht="10.15" customHeight="1" x14ac:dyDescent="0.2">
      <c r="A5" s="63"/>
      <c r="B5" s="63"/>
      <c r="C5" s="63"/>
    </row>
    <row r="6" spans="1:10" ht="22.15" customHeight="1" x14ac:dyDescent="0.2">
      <c r="A6" s="263" t="s">
        <v>32</v>
      </c>
      <c r="B6" s="263"/>
      <c r="C6" s="263"/>
      <c r="D6" s="263"/>
      <c r="E6" s="263"/>
      <c r="F6" s="263"/>
      <c r="G6" s="263"/>
      <c r="H6" s="263"/>
      <c r="I6" s="263"/>
      <c r="J6" s="263"/>
    </row>
    <row r="7" spans="1:10" x14ac:dyDescent="0.2">
      <c r="A7" s="64"/>
      <c r="B7" s="64"/>
      <c r="C7" s="64"/>
    </row>
    <row r="8" spans="1:10" ht="33.6" customHeight="1" x14ac:dyDescent="0.2">
      <c r="A8" s="264" t="s">
        <v>31</v>
      </c>
      <c r="B8" s="264"/>
      <c r="C8" s="264"/>
      <c r="D8" s="264"/>
      <c r="E8" s="264"/>
      <c r="F8" s="264"/>
      <c r="G8" s="264"/>
      <c r="H8" s="264"/>
      <c r="I8" s="264"/>
      <c r="J8" s="264"/>
    </row>
    <row r="9" spans="1:10" ht="13.9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x14ac:dyDescent="0.2">
      <c r="A10" s="66" t="s">
        <v>5</v>
      </c>
      <c r="B10" s="66"/>
      <c r="C10" s="66"/>
    </row>
    <row r="11" spans="1:10" ht="39" customHeight="1" x14ac:dyDescent="0.2">
      <c r="A11" s="67" t="s">
        <v>6</v>
      </c>
      <c r="B11" s="67"/>
      <c r="C11" s="67"/>
      <c r="D11" s="67" t="s">
        <v>7</v>
      </c>
      <c r="E11" s="67" t="s">
        <v>8</v>
      </c>
      <c r="F11" s="67" t="s">
        <v>9</v>
      </c>
      <c r="G11" s="68" t="s">
        <v>10</v>
      </c>
      <c r="H11" s="277" t="s">
        <v>11</v>
      </c>
      <c r="I11" s="68" t="s">
        <v>12</v>
      </c>
      <c r="J11" s="273" t="s">
        <v>13</v>
      </c>
    </row>
    <row r="12" spans="1:10" ht="28.9" customHeight="1" x14ac:dyDescent="0.2">
      <c r="A12" s="69"/>
      <c r="B12" s="69"/>
      <c r="C12" s="69"/>
      <c r="D12" s="69"/>
      <c r="E12" s="69"/>
      <c r="F12" s="69"/>
      <c r="G12" s="70" t="s">
        <v>224</v>
      </c>
      <c r="H12" s="278"/>
      <c r="I12" s="71" t="s">
        <v>225</v>
      </c>
      <c r="J12" s="274"/>
    </row>
    <row r="13" spans="1:10" x14ac:dyDescent="0.2">
      <c r="A13" s="72" t="s">
        <v>14</v>
      </c>
      <c r="B13" s="72"/>
      <c r="C13" s="72"/>
      <c r="D13" s="72" t="s">
        <v>15</v>
      </c>
      <c r="E13" s="72" t="s">
        <v>16</v>
      </c>
      <c r="F13" s="72" t="s">
        <v>17</v>
      </c>
      <c r="G13" s="72">
        <v>1</v>
      </c>
      <c r="H13" s="72">
        <v>2</v>
      </c>
      <c r="I13" s="72">
        <v>3</v>
      </c>
      <c r="J13" s="72" t="s">
        <v>18</v>
      </c>
    </row>
    <row r="14" spans="1:10" ht="18" customHeight="1" x14ac:dyDescent="0.2">
      <c r="A14" s="265" t="s">
        <v>19</v>
      </c>
      <c r="B14" s="266"/>
      <c r="C14" s="73"/>
      <c r="D14" s="74"/>
      <c r="E14" s="74"/>
      <c r="F14" s="74"/>
      <c r="G14" s="75">
        <f>SUM(G16:G19)</f>
        <v>0</v>
      </c>
      <c r="H14" s="75">
        <f>SUM(H16:H19)</f>
        <v>0</v>
      </c>
      <c r="I14" s="75">
        <f>SUM(I16:I19)</f>
        <v>0</v>
      </c>
      <c r="J14" s="75">
        <f>SUM(J16:J19)</f>
        <v>0</v>
      </c>
    </row>
    <row r="15" spans="1:10" ht="16.899999999999999" customHeight="1" x14ac:dyDescent="0.2">
      <c r="A15" s="269" t="s">
        <v>20</v>
      </c>
      <c r="B15" s="270"/>
      <c r="C15" s="76" t="s">
        <v>176</v>
      </c>
      <c r="D15" s="77"/>
      <c r="E15" s="77"/>
      <c r="F15" s="77"/>
      <c r="G15" s="78"/>
      <c r="H15" s="78"/>
      <c r="I15" s="78"/>
      <c r="J15" s="79"/>
    </row>
    <row r="16" spans="1:10" ht="16.149999999999999" customHeight="1" x14ac:dyDescent="0.2">
      <c r="A16" s="267" t="str">
        <f>IF('1. SOUHRNNÉ INFORMACE'!B2=0,"",'1. SOUHRNNÉ INFORMACE'!B2)</f>
        <v>ZOH2022</v>
      </c>
      <c r="B16" s="268"/>
      <c r="C16" s="80" t="str">
        <f>IF('1. SOUHRNNÉ INFORMACE'!B10=0,"",'1. SOUHRNNÉ INFORMACE'!B10)</f>
        <v/>
      </c>
      <c r="D16" s="81"/>
      <c r="E16" s="81"/>
      <c r="F16" s="81"/>
      <c r="G16" s="82">
        <f>'1. SOUHRNNÉ INFORMACE'!B11</f>
        <v>0</v>
      </c>
      <c r="H16" s="82">
        <f>'1. SOUHRNNÉ INFORMACE'!B12</f>
        <v>0</v>
      </c>
      <c r="I16" s="82">
        <f>'2. POUŽITÍ DOTACE'!D28</f>
        <v>0</v>
      </c>
      <c r="J16" s="83">
        <f>G16-H16-I16</f>
        <v>0</v>
      </c>
    </row>
    <row r="17" spans="1:10" x14ac:dyDescent="0.2">
      <c r="A17" s="271"/>
      <c r="B17" s="272"/>
      <c r="C17" s="84"/>
      <c r="D17" s="85"/>
      <c r="E17" s="85"/>
      <c r="F17" s="85"/>
      <c r="G17" s="86"/>
      <c r="H17" s="86"/>
      <c r="I17" s="86"/>
      <c r="J17" s="83">
        <f>G17-H17-I17</f>
        <v>0</v>
      </c>
    </row>
    <row r="18" spans="1:10" x14ac:dyDescent="0.2">
      <c r="A18" s="271"/>
      <c r="B18" s="272"/>
      <c r="C18" s="84"/>
      <c r="D18" s="85"/>
      <c r="E18" s="85"/>
      <c r="F18" s="85"/>
      <c r="G18" s="86"/>
      <c r="H18" s="86"/>
      <c r="I18" s="86"/>
      <c r="J18" s="83">
        <f>G18-H18-I18</f>
        <v>0</v>
      </c>
    </row>
    <row r="19" spans="1:10" x14ac:dyDescent="0.2">
      <c r="A19" s="271"/>
      <c r="B19" s="272"/>
      <c r="C19" s="84"/>
      <c r="D19" s="85"/>
      <c r="E19" s="85"/>
      <c r="F19" s="85"/>
      <c r="G19" s="86"/>
      <c r="H19" s="86"/>
      <c r="I19" s="86"/>
      <c r="J19" s="83">
        <f>G19-H19-I19</f>
        <v>0</v>
      </c>
    </row>
    <row r="20" spans="1:10" x14ac:dyDescent="0.2">
      <c r="A20" s="265" t="s">
        <v>21</v>
      </c>
      <c r="B20" s="266"/>
      <c r="C20" s="73"/>
      <c r="D20" s="74"/>
      <c r="E20" s="74"/>
      <c r="F20" s="74"/>
      <c r="G20" s="75">
        <f>SUM(G22:G23)</f>
        <v>0</v>
      </c>
      <c r="H20" s="75">
        <f>SUM(H22:H23)</f>
        <v>0</v>
      </c>
      <c r="I20" s="75">
        <f>SUM(I22:I23)</f>
        <v>0</v>
      </c>
      <c r="J20" s="75">
        <f>SUM(J22:J23)</f>
        <v>0</v>
      </c>
    </row>
    <row r="21" spans="1:10" x14ac:dyDescent="0.2">
      <c r="A21" s="275" t="s">
        <v>22</v>
      </c>
      <c r="B21" s="276"/>
      <c r="C21" s="87"/>
      <c r="D21" s="87"/>
      <c r="E21" s="87"/>
      <c r="F21" s="87"/>
      <c r="G21" s="88"/>
      <c r="H21" s="88"/>
      <c r="I21" s="88"/>
      <c r="J21" s="83">
        <f>G21-H21-I21</f>
        <v>0</v>
      </c>
    </row>
    <row r="22" spans="1:10" x14ac:dyDescent="0.2">
      <c r="A22" s="271"/>
      <c r="B22" s="272"/>
      <c r="C22" s="89"/>
      <c r="D22" s="87"/>
      <c r="E22" s="87"/>
      <c r="F22" s="87"/>
      <c r="G22" s="88"/>
      <c r="H22" s="88"/>
      <c r="I22" s="88"/>
      <c r="J22" s="83">
        <f>G22-H22-I22</f>
        <v>0</v>
      </c>
    </row>
    <row r="23" spans="1:10" x14ac:dyDescent="0.2">
      <c r="A23" s="271"/>
      <c r="B23" s="272"/>
      <c r="C23" s="89"/>
      <c r="D23" s="87"/>
      <c r="E23" s="87"/>
      <c r="F23" s="87"/>
      <c r="G23" s="88"/>
      <c r="H23" s="88"/>
      <c r="I23" s="88"/>
      <c r="J23" s="83">
        <f>G23-H23-I23</f>
        <v>0</v>
      </c>
    </row>
    <row r="24" spans="1:10" ht="33" customHeight="1" x14ac:dyDescent="0.2">
      <c r="A24" s="265" t="s">
        <v>23</v>
      </c>
      <c r="B24" s="266"/>
      <c r="C24" s="73"/>
      <c r="D24" s="74"/>
      <c r="E24" s="74"/>
      <c r="F24" s="74"/>
      <c r="G24" s="90">
        <f>G14+G20</f>
        <v>0</v>
      </c>
      <c r="H24" s="90">
        <f>H14+H20</f>
        <v>0</v>
      </c>
      <c r="I24" s="90">
        <f>I14+I20</f>
        <v>0</v>
      </c>
      <c r="J24" s="90">
        <f>J14+J20</f>
        <v>0</v>
      </c>
    </row>
    <row r="25" spans="1:10" x14ac:dyDescent="0.2">
      <c r="A25" s="91"/>
      <c r="B25" s="91"/>
      <c r="C25" s="91"/>
      <c r="D25" s="92"/>
      <c r="E25" s="92"/>
      <c r="F25" s="92"/>
      <c r="G25" s="92"/>
      <c r="H25" s="92"/>
      <c r="I25" s="92"/>
      <c r="J25" s="92"/>
    </row>
    <row r="26" spans="1:10" x14ac:dyDescent="0.2">
      <c r="A26" s="61" t="s">
        <v>25</v>
      </c>
      <c r="B26" s="258">
        <f ca="1">TODAY()</f>
        <v>44813</v>
      </c>
      <c r="C26" s="259"/>
      <c r="D26" s="93"/>
      <c r="E26" s="61" t="s">
        <v>24</v>
      </c>
      <c r="F26" s="260"/>
      <c r="G26" s="260"/>
      <c r="H26" s="92"/>
      <c r="I26" s="92"/>
      <c r="J26" s="92"/>
    </row>
    <row r="27" spans="1:10" ht="18.600000000000001" customHeight="1" x14ac:dyDescent="0.2">
      <c r="A27" s="94" t="s">
        <v>30</v>
      </c>
      <c r="B27" s="256"/>
      <c r="C27" s="257"/>
      <c r="D27" s="93"/>
      <c r="E27" s="61" t="s">
        <v>25</v>
      </c>
      <c r="F27" s="260"/>
      <c r="G27" s="260"/>
      <c r="H27" s="92"/>
      <c r="I27" s="92"/>
      <c r="J27" s="92"/>
    </row>
    <row r="28" spans="1:10" ht="27.6" customHeight="1" x14ac:dyDescent="0.2">
      <c r="A28" s="95" t="s">
        <v>29</v>
      </c>
      <c r="B28" s="258"/>
      <c r="C28" s="259"/>
      <c r="D28" s="93"/>
      <c r="E28" s="96"/>
      <c r="F28" s="97"/>
      <c r="G28" s="97"/>
      <c r="H28" s="92"/>
      <c r="I28" s="92"/>
      <c r="J28" s="92"/>
    </row>
    <row r="29" spans="1:10" ht="16.149999999999999" customHeight="1" x14ac:dyDescent="0.2">
      <c r="A29" s="94" t="s">
        <v>26</v>
      </c>
      <c r="B29" s="254"/>
      <c r="C29" s="255"/>
      <c r="D29" s="92"/>
      <c r="E29" s="92"/>
      <c r="F29" s="92"/>
      <c r="G29" s="92"/>
      <c r="H29" s="92"/>
      <c r="I29" s="92"/>
      <c r="J29" s="92"/>
    </row>
    <row r="30" spans="1:10" ht="15.6" customHeight="1" x14ac:dyDescent="0.2">
      <c r="A30" s="94" t="s">
        <v>27</v>
      </c>
      <c r="B30" s="256"/>
      <c r="C30" s="257"/>
      <c r="D30" s="92"/>
      <c r="E30" s="92"/>
      <c r="F30" s="92"/>
      <c r="G30" s="92"/>
      <c r="H30" s="92"/>
      <c r="I30" s="92"/>
      <c r="J30" s="92"/>
    </row>
    <row r="31" spans="1:10" x14ac:dyDescent="0.2">
      <c r="A31" s="92"/>
      <c r="B31" s="92"/>
      <c r="C31" s="92"/>
      <c r="D31" s="92"/>
      <c r="E31" s="92"/>
      <c r="F31" s="92"/>
      <c r="G31" s="92"/>
      <c r="H31" s="92"/>
      <c r="I31" s="92"/>
      <c r="J31" s="92"/>
    </row>
  </sheetData>
  <sheetProtection algorithmName="SHA-512" hashValue="Pi801cEdGfVPzk3zDjiib3YNayU+GCsWWpTSsNFd0+LMDZvLdFMa1aq4oDPQRllEj1wEk7Ci+WnLWtCGGmrFXQ==" saltValue="oNvHH5fihVPp5D/gJL6SCg==" spinCount="100000" sheet="1" objects="1" scenario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6" priority="3" operator="equal">
      <formula>0</formula>
    </cfRule>
  </conditionalFormatting>
  <conditionalFormatting sqref="B29">
    <cfRule type="cellIs" dxfId="65" priority="2" operator="equal">
      <formula>0</formula>
    </cfRule>
  </conditionalFormatting>
  <conditionalFormatting sqref="B30">
    <cfRule type="cellIs" dxfId="64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 codeName="List12">
    <pageSetUpPr fitToPage="1"/>
  </sheetPr>
  <dimension ref="A1:R62"/>
  <sheetViews>
    <sheetView showGridLines="0" topLeftCell="A24" workbookViewId="0">
      <selection activeCell="A49" sqref="A49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98" t="str">
        <f>'1. SOUHRNNÉ INFORMACE'!A5</f>
        <v>Příjemce dotace (název)</v>
      </c>
      <c r="B1" s="233" t="str">
        <f>IF('1. SOUHRNNÉ INFORMACE'!B5=0,"",'1. SOUHRNNÉ INFORMACE'!B5)</f>
        <v/>
      </c>
      <c r="C1" s="234"/>
      <c r="D1" s="285"/>
      <c r="I1" s="99"/>
    </row>
    <row r="2" spans="1:18" ht="17.45" customHeight="1" x14ac:dyDescent="0.25">
      <c r="A2" s="100" t="s">
        <v>36</v>
      </c>
      <c r="B2" s="226" t="str">
        <f>IF('1. SOUHRNNÉ INFORMACE'!B6=0,"",'1. SOUHRNNÉ INFORMACE'!B6)</f>
        <v/>
      </c>
      <c r="C2" s="227"/>
      <c r="D2" s="285"/>
      <c r="H2" s="20"/>
      <c r="I2" s="20"/>
      <c r="J2" s="20"/>
      <c r="K2" s="20"/>
      <c r="L2" s="20"/>
    </row>
    <row r="3" spans="1:18" ht="16.899999999999999" customHeight="1" x14ac:dyDescent="0.25">
      <c r="A3" s="100" t="s">
        <v>57</v>
      </c>
      <c r="B3" s="226" t="str">
        <f>IF('1. SOUHRNNÉ INFORMACE'!B9=0,"",'1. SOUHRNNÉ INFORMACE'!B9)</f>
        <v/>
      </c>
      <c r="C3" s="227"/>
      <c r="D3" s="285"/>
      <c r="H3" s="20"/>
      <c r="I3" s="20"/>
      <c r="J3" s="20"/>
      <c r="K3" s="20"/>
      <c r="L3" s="20"/>
    </row>
    <row r="4" spans="1:18" ht="16.899999999999999" customHeight="1" thickBot="1" x14ac:dyDescent="0.3">
      <c r="A4" s="101" t="s">
        <v>58</v>
      </c>
      <c r="B4" s="226" t="str">
        <f>IF('1. SOUHRNNÉ INFORMACE'!B10=0,"",'1. SOUHRNNÉ INFORMACE'!B10)</f>
        <v/>
      </c>
      <c r="C4" s="227"/>
      <c r="D4" s="285"/>
      <c r="H4" s="20"/>
      <c r="I4" s="20"/>
      <c r="J4" s="20"/>
      <c r="K4" s="20"/>
      <c r="L4" s="20"/>
    </row>
    <row r="5" spans="1:18" s="36" customFormat="1" ht="2.4500000000000002" customHeight="1" thickBot="1" x14ac:dyDescent="0.3">
      <c r="A5" s="102"/>
      <c r="B5" s="34"/>
      <c r="C5" s="103"/>
      <c r="D5" s="104"/>
      <c r="I5" s="105" t="str">
        <f>IF(D30&gt;0,"Vyplňte sloupec Čerpané finanční prostředky v Kč"," ")</f>
        <v xml:space="preserve"> </v>
      </c>
    </row>
    <row r="6" spans="1:18" ht="21.6" customHeight="1" x14ac:dyDescent="0.25">
      <c r="A6" s="286" t="str">
        <f>IF('1. SOUHRNNÉ INFORMACE'!B2=0,"",'1. SOUHRNNÉ INFORMACE'!B2)</f>
        <v>ZOH2022</v>
      </c>
      <c r="B6" s="287"/>
      <c r="C6" s="106">
        <f>'1. SOUHRNNÉ INFORMACE'!B11-'1. SOUHRNNÉ INFORMACE'!B12</f>
        <v>0</v>
      </c>
      <c r="D6" s="62"/>
      <c r="E6" s="107"/>
      <c r="F6" s="108"/>
      <c r="G6" s="108"/>
      <c r="I6" s="105"/>
    </row>
    <row r="7" spans="1:18" x14ac:dyDescent="0.25">
      <c r="A7" s="15" t="s">
        <v>78</v>
      </c>
      <c r="K7" s="15" t="s">
        <v>178</v>
      </c>
      <c r="L7" s="59"/>
      <c r="M7" s="59"/>
      <c r="N7" s="59"/>
    </row>
    <row r="8" spans="1:18" x14ac:dyDescent="0.25">
      <c r="A8" s="284"/>
      <c r="B8" s="284"/>
      <c r="C8" s="284"/>
      <c r="D8" s="284"/>
      <c r="E8" s="284"/>
      <c r="F8" s="284"/>
      <c r="G8" s="284"/>
      <c r="H8" s="284"/>
      <c r="I8" s="284"/>
      <c r="K8" s="109"/>
      <c r="L8" s="109"/>
      <c r="M8" s="109"/>
      <c r="N8" s="109"/>
      <c r="O8" s="109"/>
      <c r="P8" s="109"/>
      <c r="Q8" s="109"/>
      <c r="R8" s="109"/>
    </row>
    <row r="9" spans="1:18" x14ac:dyDescent="0.25">
      <c r="A9" s="284"/>
      <c r="B9" s="284"/>
      <c r="C9" s="284"/>
      <c r="D9" s="284"/>
      <c r="E9" s="284"/>
      <c r="F9" s="284"/>
      <c r="G9" s="284"/>
      <c r="H9" s="284"/>
      <c r="I9" s="284"/>
      <c r="K9" s="109"/>
      <c r="L9" s="109"/>
      <c r="M9" s="109"/>
      <c r="N9" s="109"/>
      <c r="O9" s="109"/>
      <c r="P9" s="109"/>
      <c r="Q9" s="109"/>
      <c r="R9" s="109"/>
    </row>
    <row r="10" spans="1:18" ht="27.6" customHeight="1" x14ac:dyDescent="0.25">
      <c r="A10" s="284"/>
      <c r="B10" s="284"/>
      <c r="C10" s="284"/>
      <c r="D10" s="284"/>
      <c r="E10" s="284"/>
      <c r="F10" s="284"/>
      <c r="G10" s="284"/>
      <c r="H10" s="284"/>
      <c r="I10" s="284"/>
      <c r="K10" s="283" t="s">
        <v>185</v>
      </c>
      <c r="L10" s="283"/>
      <c r="M10" s="283"/>
      <c r="N10" s="283"/>
      <c r="O10" s="283"/>
      <c r="P10" s="283"/>
      <c r="Q10" s="283"/>
      <c r="R10" s="283"/>
    </row>
    <row r="11" spans="1:18" x14ac:dyDescent="0.25">
      <c r="A11" s="284"/>
      <c r="B11" s="284"/>
      <c r="C11" s="284"/>
      <c r="D11" s="284"/>
      <c r="E11" s="284"/>
      <c r="F11" s="284"/>
      <c r="G11" s="284"/>
      <c r="H11" s="284"/>
      <c r="I11" s="284"/>
    </row>
    <row r="12" spans="1:18" x14ac:dyDescent="0.25">
      <c r="A12" s="284"/>
      <c r="B12" s="284"/>
      <c r="C12" s="284"/>
      <c r="D12" s="284"/>
      <c r="E12" s="284"/>
      <c r="F12" s="284"/>
      <c r="G12" s="284"/>
      <c r="H12" s="284"/>
      <c r="I12" s="284"/>
    </row>
    <row r="13" spans="1:18" x14ac:dyDescent="0.25">
      <c r="A13" s="284"/>
      <c r="B13" s="284"/>
      <c r="C13" s="284"/>
      <c r="D13" s="284"/>
      <c r="E13" s="284"/>
      <c r="F13" s="284"/>
      <c r="G13" s="284"/>
      <c r="H13" s="284"/>
      <c r="I13" s="284"/>
    </row>
    <row r="14" spans="1:18" x14ac:dyDescent="0.25">
      <c r="A14" s="284"/>
      <c r="B14" s="284"/>
      <c r="C14" s="284"/>
      <c r="D14" s="284"/>
      <c r="E14" s="284"/>
      <c r="F14" s="284"/>
      <c r="G14" s="284"/>
      <c r="H14" s="284"/>
      <c r="I14" s="284"/>
    </row>
    <row r="15" spans="1:18" x14ac:dyDescent="0.25">
      <c r="A15" s="284"/>
      <c r="B15" s="284"/>
      <c r="C15" s="284"/>
      <c r="D15" s="284"/>
      <c r="E15" s="284"/>
      <c r="F15" s="284"/>
      <c r="G15" s="284"/>
      <c r="H15" s="284"/>
      <c r="I15" s="284"/>
    </row>
    <row r="16" spans="1:18" x14ac:dyDescent="0.25">
      <c r="A16" s="284"/>
      <c r="B16" s="284"/>
      <c r="C16" s="284"/>
      <c r="D16" s="284"/>
      <c r="E16" s="284"/>
      <c r="F16" s="284"/>
      <c r="G16" s="284"/>
      <c r="H16" s="284"/>
      <c r="I16" s="284"/>
      <c r="K16" s="110" t="s">
        <v>87</v>
      </c>
    </row>
    <row r="17" spans="1:11" x14ac:dyDescent="0.25">
      <c r="A17" s="284"/>
      <c r="B17" s="284"/>
      <c r="C17" s="284"/>
      <c r="D17" s="284"/>
      <c r="E17" s="284"/>
      <c r="F17" s="284"/>
      <c r="G17" s="284"/>
      <c r="H17" s="284"/>
      <c r="I17" s="284"/>
      <c r="K17" s="110" t="s">
        <v>88</v>
      </c>
    </row>
    <row r="18" spans="1:11" x14ac:dyDescent="0.25">
      <c r="A18" s="284"/>
      <c r="B18" s="284"/>
      <c r="C18" s="284"/>
      <c r="D18" s="284"/>
      <c r="E18" s="284"/>
      <c r="F18" s="284"/>
      <c r="G18" s="284"/>
      <c r="H18" s="284"/>
      <c r="I18" s="284"/>
    </row>
    <row r="19" spans="1:11" x14ac:dyDescent="0.25">
      <c r="A19" s="284"/>
      <c r="B19" s="284"/>
      <c r="C19" s="284"/>
      <c r="D19" s="284"/>
      <c r="E19" s="284"/>
      <c r="F19" s="284"/>
      <c r="G19" s="284"/>
      <c r="H19" s="284"/>
      <c r="I19" s="284"/>
    </row>
    <row r="20" spans="1:11" x14ac:dyDescent="0.25">
      <c r="A20" s="284"/>
      <c r="B20" s="284"/>
      <c r="C20" s="284"/>
      <c r="D20" s="284"/>
      <c r="E20" s="284"/>
      <c r="F20" s="284"/>
      <c r="G20" s="284"/>
      <c r="H20" s="284"/>
      <c r="I20" s="284"/>
    </row>
    <row r="21" spans="1:11" x14ac:dyDescent="0.25">
      <c r="A21" s="284"/>
      <c r="B21" s="284"/>
      <c r="C21" s="284"/>
      <c r="D21" s="284"/>
      <c r="E21" s="284"/>
      <c r="F21" s="284"/>
      <c r="G21" s="284"/>
      <c r="H21" s="284"/>
      <c r="I21" s="284"/>
    </row>
    <row r="22" spans="1:11" x14ac:dyDescent="0.25">
      <c r="A22" s="284"/>
      <c r="B22" s="284"/>
      <c r="C22" s="284"/>
      <c r="D22" s="284"/>
      <c r="E22" s="284"/>
      <c r="F22" s="284"/>
      <c r="G22" s="284"/>
      <c r="H22" s="284"/>
      <c r="I22" s="284"/>
    </row>
    <row r="23" spans="1:11" x14ac:dyDescent="0.25">
      <c r="A23" s="284"/>
      <c r="B23" s="284"/>
      <c r="C23" s="284"/>
      <c r="D23" s="284"/>
      <c r="E23" s="284"/>
      <c r="F23" s="284"/>
      <c r="G23" s="284"/>
      <c r="H23" s="284"/>
      <c r="I23" s="284"/>
    </row>
    <row r="24" spans="1:11" x14ac:dyDescent="0.25">
      <c r="A24" s="284"/>
      <c r="B24" s="284"/>
      <c r="C24" s="284"/>
      <c r="D24" s="284"/>
      <c r="E24" s="284"/>
      <c r="F24" s="284"/>
      <c r="G24" s="284"/>
      <c r="H24" s="284"/>
      <c r="I24" s="284"/>
    </row>
    <row r="25" spans="1:11" x14ac:dyDescent="0.25">
      <c r="A25" s="284"/>
      <c r="B25" s="284"/>
      <c r="C25" s="284"/>
      <c r="D25" s="284"/>
      <c r="E25" s="284"/>
      <c r="F25" s="284"/>
      <c r="G25" s="284"/>
      <c r="H25" s="284"/>
      <c r="I25" s="284"/>
    </row>
    <row r="26" spans="1:11" x14ac:dyDescent="0.25">
      <c r="A26" s="284"/>
      <c r="B26" s="284"/>
      <c r="C26" s="284"/>
      <c r="D26" s="284"/>
      <c r="E26" s="284"/>
      <c r="F26" s="284"/>
      <c r="G26" s="284"/>
      <c r="H26" s="284"/>
      <c r="I26" s="284"/>
    </row>
    <row r="27" spans="1:11" x14ac:dyDescent="0.25">
      <c r="A27" s="284"/>
      <c r="B27" s="284"/>
      <c r="C27" s="284"/>
      <c r="D27" s="284"/>
      <c r="E27" s="284"/>
      <c r="F27" s="284"/>
      <c r="G27" s="284"/>
      <c r="H27" s="284"/>
      <c r="I27" s="284"/>
    </row>
    <row r="28" spans="1:11" x14ac:dyDescent="0.25">
      <c r="A28" s="284"/>
      <c r="B28" s="284"/>
      <c r="C28" s="284"/>
      <c r="D28" s="284"/>
      <c r="E28" s="284"/>
      <c r="F28" s="284"/>
      <c r="G28" s="284"/>
      <c r="H28" s="284"/>
      <c r="I28" s="284"/>
    </row>
    <row r="29" spans="1:11" x14ac:dyDescent="0.25">
      <c r="A29" s="284"/>
      <c r="B29" s="284"/>
      <c r="C29" s="284"/>
      <c r="D29" s="284"/>
      <c r="E29" s="284"/>
      <c r="F29" s="284"/>
      <c r="G29" s="284"/>
      <c r="H29" s="284"/>
      <c r="I29" s="284"/>
    </row>
    <row r="30" spans="1:11" x14ac:dyDescent="0.25">
      <c r="A30" s="284"/>
      <c r="B30" s="284"/>
      <c r="C30" s="284"/>
      <c r="D30" s="284"/>
      <c r="E30" s="284"/>
      <c r="F30" s="284"/>
      <c r="G30" s="284"/>
      <c r="H30" s="284"/>
      <c r="I30" s="284"/>
    </row>
    <row r="31" spans="1:11" x14ac:dyDescent="0.25">
      <c r="A31" s="284"/>
      <c r="B31" s="284"/>
      <c r="C31" s="284"/>
      <c r="D31" s="284"/>
      <c r="E31" s="284"/>
      <c r="F31" s="284"/>
      <c r="G31" s="284"/>
      <c r="H31" s="284"/>
      <c r="I31" s="284"/>
    </row>
    <row r="32" spans="1:11" x14ac:dyDescent="0.25">
      <c r="A32" s="284"/>
      <c r="B32" s="284"/>
      <c r="C32" s="284"/>
      <c r="D32" s="284"/>
      <c r="E32" s="284"/>
      <c r="F32" s="284"/>
      <c r="G32" s="284"/>
      <c r="H32" s="284"/>
      <c r="I32" s="284"/>
    </row>
    <row r="33" spans="1:9" x14ac:dyDescent="0.25">
      <c r="A33" s="284"/>
      <c r="B33" s="284"/>
      <c r="C33" s="284"/>
      <c r="D33" s="284"/>
      <c r="E33" s="284"/>
      <c r="F33" s="284"/>
      <c r="G33" s="284"/>
      <c r="H33" s="284"/>
      <c r="I33" s="284"/>
    </row>
    <row r="34" spans="1:9" x14ac:dyDescent="0.25">
      <c r="A34" s="284"/>
      <c r="B34" s="284"/>
      <c r="C34" s="284"/>
      <c r="D34" s="284"/>
      <c r="E34" s="284"/>
      <c r="F34" s="284"/>
      <c r="G34" s="284"/>
      <c r="H34" s="284"/>
      <c r="I34" s="284"/>
    </row>
    <row r="35" spans="1:9" x14ac:dyDescent="0.25">
      <c r="A35" s="284"/>
      <c r="B35" s="284"/>
      <c r="C35" s="284"/>
      <c r="D35" s="284"/>
      <c r="E35" s="284"/>
      <c r="F35" s="284"/>
      <c r="G35" s="284"/>
      <c r="H35" s="284"/>
      <c r="I35" s="284"/>
    </row>
    <row r="36" spans="1:9" x14ac:dyDescent="0.25">
      <c r="A36" s="284"/>
      <c r="B36" s="284"/>
      <c r="C36" s="284"/>
      <c r="D36" s="284"/>
      <c r="E36" s="284"/>
      <c r="F36" s="284"/>
      <c r="G36" s="284"/>
      <c r="H36" s="284"/>
      <c r="I36" s="284"/>
    </row>
    <row r="37" spans="1:9" x14ac:dyDescent="0.25">
      <c r="A37" s="284"/>
      <c r="B37" s="284"/>
      <c r="C37" s="284"/>
      <c r="D37" s="284"/>
      <c r="E37" s="284"/>
      <c r="F37" s="284"/>
      <c r="G37" s="284"/>
      <c r="H37" s="284"/>
      <c r="I37" s="284"/>
    </row>
    <row r="38" spans="1:9" x14ac:dyDescent="0.25">
      <c r="A38" s="284"/>
      <c r="B38" s="284"/>
      <c r="C38" s="284"/>
      <c r="D38" s="284"/>
      <c r="E38" s="284"/>
      <c r="F38" s="284"/>
      <c r="G38" s="284"/>
      <c r="H38" s="284"/>
      <c r="I38" s="284"/>
    </row>
    <row r="39" spans="1:9" x14ac:dyDescent="0.25">
      <c r="A39" s="284"/>
      <c r="B39" s="284"/>
      <c r="C39" s="284"/>
      <c r="D39" s="284"/>
      <c r="E39" s="284"/>
      <c r="F39" s="284"/>
      <c r="G39" s="284"/>
      <c r="H39" s="284"/>
      <c r="I39" s="284"/>
    </row>
    <row r="40" spans="1:9" x14ac:dyDescent="0.25">
      <c r="A40" s="284"/>
      <c r="B40" s="284"/>
      <c r="C40" s="284"/>
      <c r="D40" s="284"/>
      <c r="E40" s="284"/>
      <c r="F40" s="284"/>
      <c r="G40" s="284"/>
      <c r="H40" s="284"/>
      <c r="I40" s="284"/>
    </row>
    <row r="41" spans="1:9" x14ac:dyDescent="0.25">
      <c r="A41" s="284"/>
      <c r="B41" s="284"/>
      <c r="C41" s="284"/>
      <c r="D41" s="284"/>
      <c r="E41" s="284"/>
      <c r="F41" s="284"/>
      <c r="G41" s="284"/>
      <c r="H41" s="284"/>
      <c r="I41" s="284"/>
    </row>
    <row r="42" spans="1:9" x14ac:dyDescent="0.25">
      <c r="A42" s="284"/>
      <c r="B42" s="284"/>
      <c r="C42" s="284"/>
      <c r="D42" s="284"/>
      <c r="E42" s="284"/>
      <c r="F42" s="284"/>
      <c r="G42" s="284"/>
      <c r="H42" s="284"/>
      <c r="I42" s="284"/>
    </row>
    <row r="43" spans="1:9" x14ac:dyDescent="0.25">
      <c r="A43" s="111" t="s">
        <v>79</v>
      </c>
      <c r="B43" s="111"/>
      <c r="C43" s="288">
        <v>44742</v>
      </c>
      <c r="D43" s="288"/>
      <c r="E43" s="288"/>
      <c r="F43" s="288"/>
      <c r="G43" s="288"/>
      <c r="H43" s="288"/>
      <c r="I43" s="288"/>
    </row>
    <row r="45" spans="1:9" ht="27.6" customHeight="1" x14ac:dyDescent="0.25">
      <c r="A45" s="239" t="s">
        <v>222</v>
      </c>
      <c r="B45" s="239"/>
      <c r="C45" s="239"/>
      <c r="D45" s="239"/>
      <c r="E45" s="239"/>
      <c r="F45" s="239"/>
      <c r="G45" s="239"/>
      <c r="H45" s="239"/>
      <c r="I45" s="239"/>
    </row>
    <row r="46" spans="1:9" x14ac:dyDescent="0.25">
      <c r="A46" s="112" t="s">
        <v>28</v>
      </c>
      <c r="B46" s="112"/>
      <c r="C46" s="112"/>
      <c r="D46" s="112"/>
      <c r="E46" s="112"/>
    </row>
    <row r="47" spans="1:9" x14ac:dyDescent="0.25">
      <c r="B47" s="7"/>
    </row>
    <row r="48" spans="1:9" x14ac:dyDescent="0.25">
      <c r="A48" s="7" t="s">
        <v>223</v>
      </c>
    </row>
    <row r="49" spans="1:9" x14ac:dyDescent="0.25">
      <c r="A49" s="7"/>
    </row>
    <row r="50" spans="1:9" x14ac:dyDescent="0.25">
      <c r="A50" s="7"/>
    </row>
    <row r="51" spans="1:9" x14ac:dyDescent="0.25">
      <c r="A51" s="246" t="s">
        <v>51</v>
      </c>
      <c r="B51" s="246"/>
      <c r="C51" s="28" t="s">
        <v>52</v>
      </c>
      <c r="E51" s="282"/>
      <c r="F51" s="282"/>
      <c r="G51" s="282"/>
      <c r="H51" s="282"/>
      <c r="I51" s="282"/>
    </row>
    <row r="52" spans="1:9" x14ac:dyDescent="0.25">
      <c r="A52" s="280">
        <f>'1. SOUHRNNÉ INFORMACE'!A44</f>
        <v>0</v>
      </c>
      <c r="B52" s="281"/>
      <c r="C52" s="29"/>
      <c r="E52" s="282"/>
      <c r="F52" s="282"/>
      <c r="G52" s="282"/>
      <c r="H52" s="282"/>
      <c r="I52" s="282"/>
    </row>
    <row r="53" spans="1:9" x14ac:dyDescent="0.25">
      <c r="A53" s="280">
        <f>'1. SOUHRNNÉ INFORMACE'!A45</f>
        <v>0</v>
      </c>
      <c r="B53" s="281"/>
      <c r="C53" s="29"/>
      <c r="E53" s="282"/>
      <c r="F53" s="282"/>
      <c r="G53" s="282"/>
      <c r="H53" s="282"/>
      <c r="I53" s="282"/>
    </row>
    <row r="54" spans="1:9" x14ac:dyDescent="0.25">
      <c r="A54" s="280">
        <f>'1. SOUHRNNÉ INFORMACE'!A46</f>
        <v>0</v>
      </c>
      <c r="B54" s="281"/>
      <c r="C54" s="29"/>
      <c r="E54" s="282"/>
      <c r="F54" s="282"/>
      <c r="G54" s="282"/>
      <c r="H54" s="282"/>
      <c r="I54" s="282"/>
    </row>
    <row r="55" spans="1:9" x14ac:dyDescent="0.25">
      <c r="A55" s="280">
        <f>'1. SOUHRNNÉ INFORMACE'!A47</f>
        <v>0</v>
      </c>
      <c r="B55" s="281"/>
      <c r="C55" s="29"/>
      <c r="E55" s="282"/>
      <c r="F55" s="282"/>
      <c r="G55" s="282"/>
      <c r="H55" s="282"/>
      <c r="I55" s="282"/>
    </row>
    <row r="56" spans="1:9" x14ac:dyDescent="0.25">
      <c r="B56" s="52"/>
      <c r="C56" s="11"/>
      <c r="D56" s="26"/>
      <c r="E56" s="279" t="s">
        <v>71</v>
      </c>
      <c r="F56" s="279"/>
      <c r="G56" s="279"/>
      <c r="H56" s="279"/>
      <c r="I56" s="279"/>
    </row>
    <row r="57" spans="1:9" x14ac:dyDescent="0.25">
      <c r="B57" s="52"/>
      <c r="C57" s="11"/>
    </row>
    <row r="58" spans="1:9" x14ac:dyDescent="0.25">
      <c r="B58" s="52"/>
      <c r="C58" s="11"/>
    </row>
    <row r="59" spans="1:9" x14ac:dyDescent="0.25">
      <c r="B59" s="52"/>
    </row>
    <row r="60" spans="1:9" x14ac:dyDescent="0.25">
      <c r="B60" s="52"/>
    </row>
    <row r="61" spans="1:9" x14ac:dyDescent="0.25">
      <c r="A61" s="113"/>
    </row>
    <row r="62" spans="1:9" x14ac:dyDescent="0.25">
      <c r="A62" s="113"/>
    </row>
  </sheetData>
  <sheetProtection algorithmName="SHA-512" hashValue="WAoA7ABSsHsd8HrdTjd41ML+dBs3JS4Gk+Hnjkl2/e/qx2U6dfk2YfdFu3cIrcGjR9EHDV/3aAU8Ojl1kaNKQA==" saltValue="4RhZ+1PjNQgkPf75rIW6Ig==" spinCount="100000" sheet="1" objects="1" scenarios="1"/>
  <mergeCells count="17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6:I56"/>
    <mergeCell ref="A51:B51"/>
    <mergeCell ref="A52:B52"/>
    <mergeCell ref="A54:B54"/>
    <mergeCell ref="A55:B55"/>
    <mergeCell ref="E51:I55"/>
    <mergeCell ref="A53:B53"/>
  </mergeCells>
  <conditionalFormatting sqref="A8">
    <cfRule type="cellIs" dxfId="63" priority="3" operator="equal">
      <formula>0</formula>
    </cfRule>
    <cfRule type="cellIs" dxfId="62" priority="4" operator="equal">
      <formula>0</formula>
    </cfRule>
  </conditionalFormatting>
  <conditionalFormatting sqref="A52:A55">
    <cfRule type="cellIs" dxfId="61" priority="2" operator="equal">
      <formula>0</formula>
    </cfRule>
  </conditionalFormatting>
  <conditionalFormatting sqref="M1:M6">
    <cfRule type="containsText" dxfId="60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28591-831F-4C97-9F21-F4F7CF4C832B}">
  <sheetPr codeName="List13">
    <pageSetUpPr fitToPage="1"/>
  </sheetPr>
  <dimension ref="A1:M109"/>
  <sheetViews>
    <sheetView workbookViewId="0">
      <selection activeCell="A11" sqref="A11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2.710937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98" t="s">
        <v>35</v>
      </c>
      <c r="B1" s="233" t="str">
        <f>IF('1. SOUHRNNÉ INFORMACE'!B5=0,"",'1. SOUHRNNÉ INFORMACE'!B5)</f>
        <v/>
      </c>
      <c r="C1" s="234"/>
      <c r="D1" s="285"/>
      <c r="I1" s="99"/>
    </row>
    <row r="2" spans="1:13" ht="17.45" customHeight="1" x14ac:dyDescent="0.25">
      <c r="A2" s="100" t="s">
        <v>36</v>
      </c>
      <c r="B2" s="226" t="str">
        <f>IF('1. SOUHRNNÉ INFORMACE'!B6=0,"",'1. SOUHRNNÉ INFORMACE'!B6)</f>
        <v/>
      </c>
      <c r="C2" s="227"/>
      <c r="D2" s="285"/>
      <c r="H2" s="114" t="s">
        <v>163</v>
      </c>
      <c r="I2" s="114"/>
      <c r="J2" s="114"/>
      <c r="K2" s="114"/>
      <c r="L2" s="114"/>
    </row>
    <row r="3" spans="1:13" ht="16.899999999999999" customHeight="1" x14ac:dyDescent="0.25">
      <c r="A3" s="100" t="s">
        <v>57</v>
      </c>
      <c r="B3" s="226" t="str">
        <f>IF('1. SOUHRNNÉ INFORMACE'!B9=0,"",'1. SOUHRNNÉ INFORMACE'!B9)</f>
        <v/>
      </c>
      <c r="C3" s="227"/>
      <c r="D3" s="285"/>
      <c r="H3" s="114" t="s">
        <v>164</v>
      </c>
      <c r="I3" s="114"/>
      <c r="J3" s="114"/>
      <c r="K3" s="114"/>
      <c r="L3" s="114"/>
    </row>
    <row r="4" spans="1:13" ht="16.899999999999999" customHeight="1" thickBot="1" x14ac:dyDescent="0.3">
      <c r="A4" s="101" t="s">
        <v>58</v>
      </c>
      <c r="B4" s="226" t="str">
        <f>IF('1. SOUHRNNÉ INFORMACE'!B10=0,"",'1. SOUHRNNÉ INFORMACE'!B10)</f>
        <v/>
      </c>
      <c r="C4" s="227"/>
      <c r="D4" s="292"/>
      <c r="H4" s="20"/>
      <c r="I4" s="20"/>
      <c r="J4" s="20"/>
      <c r="K4" s="20"/>
      <c r="L4" s="20"/>
    </row>
    <row r="5" spans="1:13" s="36" customFormat="1" ht="2.4500000000000002" customHeight="1" thickBot="1" x14ac:dyDescent="0.3">
      <c r="A5" s="102"/>
      <c r="B5" s="34"/>
      <c r="C5" s="34"/>
      <c r="D5" s="35"/>
      <c r="I5" s="105" t="str">
        <f>IF(D44&gt;0,"Vyplňte sloupec Čerpané finanční prostředky v Kč"," ")</f>
        <v xml:space="preserve"> </v>
      </c>
    </row>
    <row r="6" spans="1:13" ht="21.6" customHeight="1" x14ac:dyDescent="0.25">
      <c r="A6" s="293" t="str">
        <f>IF('1. SOUHRNNÉ INFORMACE'!B2=0,"",'1. SOUHRNNÉ INFORMACE'!B2)</f>
        <v>ZOH2022</v>
      </c>
      <c r="B6" s="294"/>
      <c r="C6" s="38">
        <f>'1. SOUHRNNÉ INFORMACE'!B11-'1. SOUHRNNÉ INFORMACE'!B12</f>
        <v>0</v>
      </c>
      <c r="D6" s="39"/>
      <c r="E6" s="169"/>
      <c r="I6" s="105"/>
    </row>
    <row r="7" spans="1:13" x14ac:dyDescent="0.25">
      <c r="A7" s="235" t="s">
        <v>74</v>
      </c>
      <c r="B7" s="236" t="s">
        <v>60</v>
      </c>
      <c r="C7" s="236"/>
      <c r="D7" s="41">
        <f>'2. POUŽITÍ DOTACE'!D7</f>
        <v>0</v>
      </c>
      <c r="E7" s="115"/>
    </row>
    <row r="8" spans="1:13" ht="15.6" customHeight="1" x14ac:dyDescent="0.25">
      <c r="A8" s="295" t="s">
        <v>211</v>
      </c>
      <c r="B8" s="222"/>
      <c r="C8" s="223"/>
      <c r="D8" s="5">
        <v>0</v>
      </c>
      <c r="E8" s="170" t="s">
        <v>168</v>
      </c>
      <c r="F8" s="247" t="s">
        <v>70</v>
      </c>
    </row>
    <row r="9" spans="1:13" x14ac:dyDescent="0.25">
      <c r="A9" s="296" t="s">
        <v>230</v>
      </c>
      <c r="B9" s="297"/>
      <c r="C9" s="298"/>
      <c r="D9" s="5">
        <v>0</v>
      </c>
      <c r="E9" s="170" t="s">
        <v>168</v>
      </c>
      <c r="F9" s="247"/>
    </row>
    <row r="10" spans="1:13" x14ac:dyDescent="0.25">
      <c r="A10" s="296" t="s">
        <v>231</v>
      </c>
      <c r="B10" s="297"/>
      <c r="C10" s="298"/>
      <c r="D10" s="5">
        <v>0</v>
      </c>
      <c r="E10" s="170" t="s">
        <v>168</v>
      </c>
      <c r="F10" s="247"/>
      <c r="H10" s="116"/>
      <c r="J10" s="116"/>
      <c r="K10" s="171" t="s">
        <v>226</v>
      </c>
      <c r="L10" s="172"/>
      <c r="M10" s="172"/>
    </row>
    <row r="11" spans="1:13" x14ac:dyDescent="0.25">
      <c r="A11" s="164" t="s">
        <v>186</v>
      </c>
      <c r="B11" s="117"/>
      <c r="C11" s="118"/>
      <c r="D11" s="5">
        <v>0</v>
      </c>
      <c r="E11" s="170" t="s">
        <v>168</v>
      </c>
      <c r="J11" s="289" t="s">
        <v>187</v>
      </c>
    </row>
    <row r="12" spans="1:13" ht="57.6" customHeight="1" x14ac:dyDescent="0.25">
      <c r="A12" s="291" t="s">
        <v>165</v>
      </c>
      <c r="B12" s="291"/>
      <c r="C12" s="291"/>
      <c r="D12" s="119">
        <f>SUM(D8:D11)</f>
        <v>0</v>
      </c>
      <c r="E12" s="174" t="s">
        <v>188</v>
      </c>
      <c r="F12" s="167" t="s">
        <v>189</v>
      </c>
      <c r="G12" s="175" t="s">
        <v>190</v>
      </c>
      <c r="H12" s="173" t="s">
        <v>191</v>
      </c>
      <c r="J12" s="290"/>
      <c r="K12" s="173" t="s">
        <v>192</v>
      </c>
      <c r="L12" s="173" t="s">
        <v>193</v>
      </c>
    </row>
    <row r="13" spans="1:13" ht="75" customHeight="1" x14ac:dyDescent="0.25">
      <c r="A13" s="120" t="s">
        <v>82</v>
      </c>
      <c r="B13" s="120" t="s">
        <v>83</v>
      </c>
      <c r="C13" s="120" t="s">
        <v>160</v>
      </c>
      <c r="D13" s="121" t="s">
        <v>166</v>
      </c>
      <c r="E13" s="121" t="s">
        <v>194</v>
      </c>
      <c r="F13" s="120" t="s">
        <v>159</v>
      </c>
      <c r="G13" s="122" t="s">
        <v>84</v>
      </c>
      <c r="H13" s="123" t="s">
        <v>85</v>
      </c>
      <c r="I13" s="124" t="s">
        <v>195</v>
      </c>
      <c r="J13" s="125" t="s">
        <v>86</v>
      </c>
      <c r="K13" s="122" t="s">
        <v>161</v>
      </c>
      <c r="L13" s="122" t="s">
        <v>196</v>
      </c>
      <c r="M13" s="6" t="s">
        <v>162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6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162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8"/>
      <c r="H46" s="8"/>
      <c r="I46" s="8"/>
      <c r="J46" s="8"/>
      <c r="K46" s="8"/>
      <c r="L46" s="8"/>
      <c r="M46" s="6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8"/>
      <c r="H47" s="8"/>
      <c r="I47" s="8"/>
      <c r="J47" s="8"/>
      <c r="K47" s="8"/>
      <c r="L47" s="8"/>
      <c r="M47" s="6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8"/>
      <c r="H48" s="8"/>
      <c r="I48" s="8"/>
      <c r="J48" s="8"/>
      <c r="K48" s="8"/>
      <c r="L48" s="8"/>
      <c r="M48" s="6" t="str">
        <f t="shared" si="0"/>
        <v/>
      </c>
    </row>
    <row r="49" spans="1:12" x14ac:dyDescent="0.25">
      <c r="A49" s="176"/>
      <c r="B49" s="176"/>
      <c r="C49" s="176"/>
      <c r="D49" s="177"/>
      <c r="E49" s="53"/>
    </row>
    <row r="50" spans="1:12" ht="27.6" customHeight="1" x14ac:dyDescent="0.25">
      <c r="A50" s="239" t="s">
        <v>222</v>
      </c>
      <c r="B50" s="239"/>
      <c r="C50" s="239"/>
      <c r="D50" s="239"/>
      <c r="E50" s="239"/>
      <c r="G50" s="7" t="s">
        <v>223</v>
      </c>
    </row>
    <row r="51" spans="1:12" x14ac:dyDescent="0.25">
      <c r="A51" s="240" t="s">
        <v>28</v>
      </c>
      <c r="B51" s="240"/>
      <c r="C51" s="240"/>
      <c r="D51" s="240"/>
      <c r="E51" s="240"/>
      <c r="G51" s="7"/>
    </row>
    <row r="52" spans="1:12" x14ac:dyDescent="0.25">
      <c r="B52" s="7"/>
      <c r="E52" s="59"/>
      <c r="F52" s="59"/>
      <c r="G52" s="7"/>
      <c r="K52" s="301"/>
      <c r="L52" s="302"/>
    </row>
    <row r="53" spans="1:12" x14ac:dyDescent="0.25">
      <c r="B53" s="7"/>
      <c r="G53" s="246" t="s">
        <v>51</v>
      </c>
      <c r="H53" s="246"/>
      <c r="I53" s="28" t="s">
        <v>52</v>
      </c>
      <c r="K53" s="303"/>
      <c r="L53" s="304"/>
    </row>
    <row r="54" spans="1:12" x14ac:dyDescent="0.25">
      <c r="G54" s="299">
        <f>'1. SOUHRNNÉ INFORMACE'!A44</f>
        <v>0</v>
      </c>
      <c r="H54" s="300"/>
      <c r="I54" s="29"/>
      <c r="K54" s="305"/>
      <c r="L54" s="306"/>
    </row>
    <row r="55" spans="1:12" x14ac:dyDescent="0.25">
      <c r="G55" s="299">
        <f>'1. SOUHRNNÉ INFORMACE'!A45</f>
        <v>0</v>
      </c>
      <c r="H55" s="300"/>
      <c r="I55" s="29"/>
      <c r="K55" s="126" t="s">
        <v>71</v>
      </c>
    </row>
    <row r="56" spans="1:12" x14ac:dyDescent="0.25">
      <c r="G56" s="299">
        <f>'1. SOUHRNNÉ INFORMACE'!A46</f>
        <v>0</v>
      </c>
      <c r="H56" s="300"/>
      <c r="I56" s="29"/>
      <c r="K56" s="126"/>
    </row>
    <row r="57" spans="1:12" x14ac:dyDescent="0.25">
      <c r="G57" s="299">
        <f>'1. SOUHRNNÉ INFORMACE'!A47</f>
        <v>0</v>
      </c>
      <c r="H57" s="300"/>
      <c r="I57" s="29"/>
    </row>
    <row r="58" spans="1:12" x14ac:dyDescent="0.25">
      <c r="G58" s="52"/>
      <c r="H58" s="11"/>
      <c r="I58" s="26"/>
      <c r="J58" s="53"/>
    </row>
    <row r="59" spans="1:12" x14ac:dyDescent="0.25">
      <c r="G59" s="52"/>
      <c r="H59" s="11"/>
      <c r="J59" s="53"/>
    </row>
    <row r="60" spans="1:12" x14ac:dyDescent="0.25">
      <c r="G60" s="52"/>
      <c r="H60" s="11"/>
      <c r="J60" s="53"/>
    </row>
    <row r="61" spans="1:12" x14ac:dyDescent="0.25">
      <c r="G61" s="52"/>
      <c r="J61" s="53"/>
    </row>
    <row r="62" spans="1:12" x14ac:dyDescent="0.25">
      <c r="G62" s="52"/>
      <c r="H62" s="52"/>
      <c r="J62" s="53"/>
    </row>
    <row r="67" spans="2:5" x14ac:dyDescent="0.25">
      <c r="B67" s="52"/>
      <c r="C67" s="52"/>
      <c r="D67" s="52"/>
      <c r="E67" s="53"/>
    </row>
    <row r="68" spans="2:5" x14ac:dyDescent="0.25">
      <c r="B68" s="52"/>
      <c r="C68" s="52"/>
      <c r="D68" s="52"/>
      <c r="E68" s="53"/>
    </row>
    <row r="69" spans="2:5" x14ac:dyDescent="0.25">
      <c r="B69" s="52"/>
      <c r="C69" s="52"/>
      <c r="D69" s="52"/>
      <c r="E69" s="53"/>
    </row>
    <row r="70" spans="2:5" x14ac:dyDescent="0.25">
      <c r="B70" s="52"/>
      <c r="C70" s="52"/>
      <c r="D70" s="52"/>
      <c r="E70" s="53"/>
    </row>
    <row r="71" spans="2:5" x14ac:dyDescent="0.25">
      <c r="B71" s="52"/>
      <c r="C71" s="52"/>
      <c r="D71" s="52"/>
      <c r="E71" s="53"/>
    </row>
    <row r="72" spans="2:5" x14ac:dyDescent="0.25">
      <c r="B72" s="52"/>
      <c r="C72" s="52"/>
      <c r="D72" s="52"/>
      <c r="E72" s="53"/>
    </row>
    <row r="73" spans="2:5" x14ac:dyDescent="0.25">
      <c r="B73" s="52"/>
      <c r="C73" s="52"/>
      <c r="D73" s="52"/>
      <c r="E73" s="53"/>
    </row>
    <row r="74" spans="2:5" x14ac:dyDescent="0.25">
      <c r="B74" s="52"/>
      <c r="C74" s="52"/>
      <c r="D74" s="52"/>
      <c r="E74" s="53"/>
    </row>
    <row r="75" spans="2:5" x14ac:dyDescent="0.25">
      <c r="B75" s="52"/>
      <c r="C75" s="52"/>
      <c r="D75" s="52"/>
      <c r="E75" s="53"/>
    </row>
    <row r="76" spans="2:5" x14ac:dyDescent="0.25">
      <c r="B76" s="52"/>
      <c r="C76" s="52"/>
      <c r="D76" s="52"/>
      <c r="E76" s="53"/>
    </row>
    <row r="77" spans="2:5" x14ac:dyDescent="0.25">
      <c r="B77" s="52"/>
      <c r="C77" s="52"/>
      <c r="D77" s="52"/>
      <c r="E77" s="53"/>
    </row>
    <row r="78" spans="2:5" x14ac:dyDescent="0.25">
      <c r="B78" s="52"/>
      <c r="C78" s="52"/>
      <c r="D78" s="52"/>
      <c r="E78" s="53"/>
    </row>
    <row r="79" spans="2:5" x14ac:dyDescent="0.25">
      <c r="B79" s="52"/>
      <c r="C79" s="52"/>
      <c r="D79" s="52"/>
      <c r="E79" s="53"/>
    </row>
    <row r="80" spans="2:5" x14ac:dyDescent="0.25">
      <c r="B80" s="52"/>
      <c r="C80" s="52"/>
      <c r="D80" s="52"/>
      <c r="E80" s="53"/>
    </row>
    <row r="81" spans="2:5" x14ac:dyDescent="0.25">
      <c r="B81" s="52"/>
      <c r="C81" s="52"/>
      <c r="D81" s="52"/>
      <c r="E81" s="53"/>
    </row>
    <row r="82" spans="2:5" x14ac:dyDescent="0.25">
      <c r="B82" s="52"/>
      <c r="C82" s="52"/>
      <c r="D82" s="52"/>
      <c r="E82" s="53"/>
    </row>
    <row r="83" spans="2:5" x14ac:dyDescent="0.25">
      <c r="B83" s="52"/>
      <c r="C83" s="52"/>
      <c r="D83" s="52"/>
      <c r="E83" s="53"/>
    </row>
    <row r="84" spans="2:5" x14ac:dyDescent="0.25">
      <c r="B84" s="52"/>
      <c r="C84" s="52"/>
      <c r="D84" s="52"/>
      <c r="E84" s="53"/>
    </row>
    <row r="85" spans="2:5" x14ac:dyDescent="0.25">
      <c r="B85" s="52"/>
      <c r="C85" s="52"/>
      <c r="D85" s="52"/>
      <c r="E85" s="53"/>
    </row>
    <row r="86" spans="2:5" x14ac:dyDescent="0.25">
      <c r="B86" s="52"/>
      <c r="C86" s="52"/>
      <c r="D86" s="52"/>
      <c r="E86" s="53"/>
    </row>
    <row r="87" spans="2:5" x14ac:dyDescent="0.25">
      <c r="B87" s="52"/>
      <c r="C87" s="52"/>
      <c r="D87" s="52"/>
      <c r="E87" s="53"/>
    </row>
    <row r="88" spans="2:5" x14ac:dyDescent="0.25">
      <c r="B88" s="52"/>
      <c r="C88" s="52"/>
      <c r="D88" s="52"/>
      <c r="E88" s="53"/>
    </row>
    <row r="89" spans="2:5" x14ac:dyDescent="0.25">
      <c r="B89" s="52"/>
      <c r="C89" s="52"/>
      <c r="D89" s="52"/>
      <c r="E89" s="53"/>
    </row>
    <row r="90" spans="2:5" x14ac:dyDescent="0.25">
      <c r="B90" s="52"/>
      <c r="C90" s="52"/>
      <c r="D90" s="52"/>
      <c r="E90" s="53"/>
    </row>
    <row r="91" spans="2:5" x14ac:dyDescent="0.25">
      <c r="B91" s="52"/>
      <c r="C91" s="52"/>
      <c r="D91" s="52"/>
      <c r="E91" s="53"/>
    </row>
    <row r="92" spans="2:5" x14ac:dyDescent="0.25">
      <c r="B92" s="52"/>
      <c r="C92" s="52"/>
      <c r="D92" s="52"/>
      <c r="E92" s="53"/>
    </row>
    <row r="93" spans="2:5" x14ac:dyDescent="0.25">
      <c r="B93" s="52"/>
      <c r="C93" s="52"/>
      <c r="D93" s="52"/>
      <c r="E93" s="53"/>
    </row>
    <row r="94" spans="2:5" x14ac:dyDescent="0.25">
      <c r="B94" s="52"/>
      <c r="C94" s="52"/>
      <c r="D94" s="52"/>
      <c r="E94" s="53"/>
    </row>
    <row r="95" spans="2:5" x14ac:dyDescent="0.25">
      <c r="B95" s="52"/>
      <c r="C95" s="52"/>
      <c r="D95" s="52"/>
      <c r="E95" s="53"/>
    </row>
    <row r="96" spans="2:5" x14ac:dyDescent="0.25">
      <c r="B96" s="52"/>
      <c r="C96" s="52"/>
      <c r="D96" s="52"/>
      <c r="E96" s="53"/>
    </row>
    <row r="97" spans="2:5" x14ac:dyDescent="0.25">
      <c r="B97" s="52"/>
      <c r="C97" s="52"/>
      <c r="D97" s="52"/>
      <c r="E97" s="53"/>
    </row>
    <row r="98" spans="2:5" x14ac:dyDescent="0.25">
      <c r="B98" s="52"/>
      <c r="C98" s="52"/>
      <c r="D98" s="52"/>
      <c r="E98" s="53"/>
    </row>
    <row r="99" spans="2:5" x14ac:dyDescent="0.25">
      <c r="B99" s="52"/>
      <c r="C99" s="52"/>
      <c r="D99" s="52"/>
      <c r="E99" s="53"/>
    </row>
    <row r="100" spans="2:5" x14ac:dyDescent="0.25">
      <c r="B100" s="52"/>
      <c r="C100" s="52"/>
      <c r="D100" s="52"/>
      <c r="E100" s="53"/>
    </row>
    <row r="101" spans="2:5" x14ac:dyDescent="0.25">
      <c r="B101" s="52"/>
      <c r="C101" s="52"/>
      <c r="D101" s="52"/>
      <c r="E101" s="53"/>
    </row>
    <row r="102" spans="2:5" x14ac:dyDescent="0.25">
      <c r="B102" s="52"/>
      <c r="C102" s="52"/>
      <c r="D102" s="52"/>
      <c r="E102" s="53"/>
    </row>
    <row r="103" spans="2:5" x14ac:dyDescent="0.25">
      <c r="B103" s="52"/>
      <c r="C103" s="52"/>
      <c r="D103" s="52"/>
      <c r="E103" s="53"/>
    </row>
    <row r="104" spans="2:5" x14ac:dyDescent="0.25">
      <c r="B104" s="52"/>
      <c r="C104" s="52"/>
      <c r="D104" s="52"/>
      <c r="E104" s="53"/>
    </row>
    <row r="105" spans="2:5" x14ac:dyDescent="0.25">
      <c r="B105" s="52"/>
      <c r="C105" s="52"/>
      <c r="D105" s="52"/>
      <c r="E105" s="53"/>
    </row>
    <row r="106" spans="2:5" x14ac:dyDescent="0.25">
      <c r="B106" s="52"/>
      <c r="C106" s="52"/>
      <c r="D106" s="52"/>
      <c r="E106" s="53"/>
    </row>
    <row r="107" spans="2:5" x14ac:dyDescent="0.25">
      <c r="B107" s="52"/>
      <c r="C107" s="52"/>
      <c r="D107" s="52"/>
      <c r="E107" s="53"/>
    </row>
    <row r="108" spans="2:5" x14ac:dyDescent="0.25">
      <c r="B108" s="52"/>
      <c r="C108" s="52"/>
      <c r="D108" s="52"/>
      <c r="E108" s="53"/>
    </row>
    <row r="109" spans="2:5" x14ac:dyDescent="0.25">
      <c r="B109" s="52"/>
      <c r="C109" s="52"/>
      <c r="D109" s="52"/>
      <c r="E109" s="53"/>
    </row>
  </sheetData>
  <sheetProtection algorithmName="SHA-512" hashValue="Cup85DZfX9iEcN7ZcKd8PxiiuDBqz7xDs9V+QNF52wxn+Xnj4mzTS8HLvxM/z9vDIUNNiiMLWPMq9zobVpB+6Q==" saltValue="KyrMf4pYXOewYnIdLpxJAw==" spinCount="100000" sheet="1" formatCells="0" formatColumns="0" formatRows="0" insertColumns="0" insertRows="0" insertHyperlinks="0" deleteColumns="0" deleteRows="0" selectLockedCells="1" sort="0" autoFilter="0" pivotTables="0"/>
  <mergeCells count="21">
    <mergeCell ref="G56:H56"/>
    <mergeCell ref="G57:H57"/>
    <mergeCell ref="A50:E50"/>
    <mergeCell ref="A51:E51"/>
    <mergeCell ref="K52:L54"/>
    <mergeCell ref="G53:H53"/>
    <mergeCell ref="G54:H54"/>
    <mergeCell ref="G55:H55"/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</mergeCells>
  <conditionalFormatting sqref="D8">
    <cfRule type="cellIs" dxfId="59" priority="26" operator="equal">
      <formula>0</formula>
    </cfRule>
  </conditionalFormatting>
  <conditionalFormatting sqref="D11">
    <cfRule type="cellIs" dxfId="58" priority="24" operator="equal">
      <formula>0</formula>
    </cfRule>
  </conditionalFormatting>
  <conditionalFormatting sqref="D9:D10">
    <cfRule type="cellIs" dxfId="57" priority="25" operator="equal">
      <formula>0</formula>
    </cfRule>
  </conditionalFormatting>
  <conditionalFormatting sqref="G14">
    <cfRule type="expression" dxfId="56" priority="23">
      <formula>$D14&lt;&gt;""</formula>
    </cfRule>
  </conditionalFormatting>
  <conditionalFormatting sqref="H14">
    <cfRule type="expression" dxfId="55" priority="19">
      <formula>OR($D14="PP - doba určitá", $D14="PP - doba neurčitá")</formula>
    </cfRule>
  </conditionalFormatting>
  <conditionalFormatting sqref="I14">
    <cfRule type="expression" dxfId="54" priority="22">
      <formula>$D14&lt;&gt;""</formula>
    </cfRule>
  </conditionalFormatting>
  <conditionalFormatting sqref="K14">
    <cfRule type="expression" dxfId="53" priority="21">
      <formula>$D14&lt;&gt;""</formula>
    </cfRule>
  </conditionalFormatting>
  <conditionalFormatting sqref="L14">
    <cfRule type="expression" dxfId="52" priority="20">
      <formula>$D14&lt;&gt;""</formula>
    </cfRule>
  </conditionalFormatting>
  <conditionalFormatting sqref="J14">
    <cfRule type="expression" dxfId="51" priority="18">
      <formula>OR($D14="DPP", $D14="DPČ")</formula>
    </cfRule>
  </conditionalFormatting>
  <conditionalFormatting sqref="G15:G30">
    <cfRule type="expression" dxfId="50" priority="17">
      <formula>$D15&lt;&gt;""</formula>
    </cfRule>
  </conditionalFormatting>
  <conditionalFormatting sqref="H15:H30">
    <cfRule type="expression" dxfId="49" priority="13">
      <formula>OR($D15="PP - doba určitá", $D15="PP - doba neurčitá")</formula>
    </cfRule>
  </conditionalFormatting>
  <conditionalFormatting sqref="I15:I30">
    <cfRule type="expression" dxfId="48" priority="16">
      <formula>$D15&lt;&gt;""</formula>
    </cfRule>
  </conditionalFormatting>
  <conditionalFormatting sqref="K15:K30">
    <cfRule type="expression" dxfId="47" priority="15">
      <formula>$D15&lt;&gt;""</formula>
    </cfRule>
  </conditionalFormatting>
  <conditionalFormatting sqref="L15:L30">
    <cfRule type="expression" dxfId="46" priority="14">
      <formula>$D15&lt;&gt;""</formula>
    </cfRule>
  </conditionalFormatting>
  <conditionalFormatting sqref="J15:J30">
    <cfRule type="expression" dxfId="45" priority="12">
      <formula>OR($D15="DPP", $D15="DPČ")</formula>
    </cfRule>
  </conditionalFormatting>
  <conditionalFormatting sqref="M49:M1048576 M1:M30">
    <cfRule type="containsText" dxfId="44" priority="11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3" priority="10">
      <formula>$D31&lt;&gt;""</formula>
    </cfRule>
  </conditionalFormatting>
  <conditionalFormatting sqref="H31:H48">
    <cfRule type="expression" dxfId="42" priority="6">
      <formula>OR($D31="PP - doba určitá", $D31="PP - doba neurčitá")</formula>
    </cfRule>
  </conditionalFormatting>
  <conditionalFormatting sqref="I31:I48">
    <cfRule type="expression" dxfId="41" priority="9">
      <formula>$D31&lt;&gt;""</formula>
    </cfRule>
  </conditionalFormatting>
  <conditionalFormatting sqref="K31:K48">
    <cfRule type="expression" dxfId="40" priority="8">
      <formula>$D31&lt;&gt;""</formula>
    </cfRule>
  </conditionalFormatting>
  <conditionalFormatting sqref="L31:L48">
    <cfRule type="expression" dxfId="39" priority="7">
      <formula>$D31&lt;&gt;""</formula>
    </cfRule>
  </conditionalFormatting>
  <conditionalFormatting sqref="J31:J48">
    <cfRule type="expression" dxfId="38" priority="5">
      <formula>OR($D31="DPP", $D31="DPČ")</formula>
    </cfRule>
  </conditionalFormatting>
  <conditionalFormatting sqref="M31:M48">
    <cfRule type="containsText" dxfId="37" priority="4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6" priority="3" operator="containsText" text="Zkontrolujte">
      <formula>NOT(ISERROR(SEARCH("Zkontrolujte",E12)))</formula>
    </cfRule>
  </conditionalFormatting>
  <conditionalFormatting sqref="A14:F48">
    <cfRule type="cellIs" dxfId="35" priority="2" operator="equal">
      <formula>0</formula>
    </cfRule>
  </conditionalFormatting>
  <conditionalFormatting sqref="G54:G57">
    <cfRule type="cellIs" dxfId="34" priority="1" operator="equal">
      <formula>0</formula>
    </cfRule>
  </conditionalFormatting>
  <dataValidations count="1">
    <dataValidation type="list" allowBlank="1" showInputMessage="1" showErrorMessage="1" sqref="D14:D48" xr:uid="{C8687065-2D31-438F-82D0-8F2F958BFE8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6E2B-57EB-48DA-AAC7-2D3CFBD91100}">
  <sheetPr codeName="List14"/>
  <dimension ref="A1:L101"/>
  <sheetViews>
    <sheetView workbookViewId="0">
      <selection activeCell="G43" sqref="G43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0.5703125" style="6" customWidth="1"/>
    <col min="4" max="4" width="24" style="6" customWidth="1"/>
    <col min="5" max="5" width="24.7109375" style="6" customWidth="1"/>
    <col min="6" max="6" width="20.28515625" style="6" customWidth="1"/>
    <col min="7" max="7" width="13.7109375" style="6" customWidth="1"/>
    <col min="8" max="8" width="15.7109375" style="6" customWidth="1"/>
    <col min="9" max="9" width="18.140625" style="6" customWidth="1"/>
    <col min="10" max="11" width="13.7109375" style="6" customWidth="1"/>
    <col min="12" max="12" width="15.7109375" style="6" customWidth="1"/>
    <col min="13" max="16384" width="8.85546875" style="6"/>
  </cols>
  <sheetData>
    <row r="1" spans="1:12" ht="18.600000000000001" customHeight="1" x14ac:dyDescent="0.25">
      <c r="A1" s="98" t="s">
        <v>35</v>
      </c>
      <c r="B1" s="233" t="str">
        <f>IF('1. SOUHRNNÉ INFORMACE'!B5=0,"",'1. SOUHRNNÉ INFORMACE'!B5)</f>
        <v/>
      </c>
      <c r="C1" s="234"/>
      <c r="D1" s="285"/>
      <c r="H1" s="99"/>
      <c r="I1" s="99"/>
    </row>
    <row r="2" spans="1:12" ht="17.45" customHeight="1" x14ac:dyDescent="0.25">
      <c r="A2" s="100" t="s">
        <v>36</v>
      </c>
      <c r="B2" s="226" t="str">
        <f>IF('1. SOUHRNNÉ INFORMACE'!B6=0,"",'1. SOUHRNNÉ INFORMACE'!B6)</f>
        <v/>
      </c>
      <c r="C2" s="227"/>
      <c r="D2" s="285"/>
      <c r="H2" s="20"/>
      <c r="I2" s="20"/>
      <c r="J2" s="20"/>
      <c r="K2" s="20"/>
    </row>
    <row r="3" spans="1:12" ht="16.899999999999999" customHeight="1" x14ac:dyDescent="0.25">
      <c r="A3" s="100" t="s">
        <v>57</v>
      </c>
      <c r="B3" s="226" t="str">
        <f>IF('1. SOUHRNNÉ INFORMACE'!B9=0,"",'1. SOUHRNNÉ INFORMACE'!B9)</f>
        <v/>
      </c>
      <c r="C3" s="227"/>
      <c r="D3" s="285"/>
      <c r="H3" s="20"/>
      <c r="I3" s="20"/>
      <c r="J3" s="20"/>
      <c r="K3" s="20"/>
    </row>
    <row r="4" spans="1:12" ht="16.899999999999999" customHeight="1" thickBot="1" x14ac:dyDescent="0.3">
      <c r="A4" s="101" t="s">
        <v>58</v>
      </c>
      <c r="B4" s="226" t="str">
        <f>IF('1. SOUHRNNÉ INFORMACE'!B10=0,"",'1. SOUHRNNÉ INFORMACE'!B10)</f>
        <v/>
      </c>
      <c r="C4" s="227"/>
      <c r="D4" s="292"/>
      <c r="H4" s="20"/>
      <c r="I4" s="289" t="s">
        <v>197</v>
      </c>
      <c r="J4" s="308" t="s">
        <v>198</v>
      </c>
      <c r="K4" s="20"/>
    </row>
    <row r="5" spans="1:12" s="36" customFormat="1" ht="2.4500000000000002" customHeight="1" thickBot="1" x14ac:dyDescent="0.3">
      <c r="A5" s="102"/>
      <c r="B5" s="34"/>
      <c r="C5" s="34"/>
      <c r="D5" s="35"/>
      <c r="H5" s="105"/>
      <c r="I5" s="289"/>
      <c r="J5" s="308"/>
    </row>
    <row r="6" spans="1:12" ht="24.6" customHeight="1" x14ac:dyDescent="0.25">
      <c r="A6" s="293" t="str">
        <f>IF('1. SOUHRNNÉ INFORMACE'!B2=0,"",'1. SOUHRNNÉ INFORMACE'!B2)</f>
        <v>ZOH2022</v>
      </c>
      <c r="B6" s="294"/>
      <c r="C6" s="38">
        <f>'1. SOUHRNNÉ INFORMACE'!B11-'1. SOUHRNNÉ INFORMACE'!B12</f>
        <v>0</v>
      </c>
      <c r="D6" s="39">
        <f>D7</f>
        <v>0</v>
      </c>
      <c r="E6" s="127" t="e">
        <f>D6/C6</f>
        <v>#DIV/0!</v>
      </c>
      <c r="F6" s="167" t="s">
        <v>189</v>
      </c>
      <c r="H6" s="105"/>
      <c r="I6" s="289"/>
      <c r="J6" s="308"/>
      <c r="K6" s="175" t="s">
        <v>199</v>
      </c>
      <c r="L6" s="175" t="s">
        <v>199</v>
      </c>
    </row>
    <row r="7" spans="1:12" ht="15.6" customHeight="1" x14ac:dyDescent="0.25">
      <c r="A7" s="310" t="s">
        <v>173</v>
      </c>
      <c r="B7" s="311"/>
      <c r="C7" s="312"/>
      <c r="D7" s="5"/>
      <c r="E7" s="128" t="str">
        <f>IF(D7=0,"vyplňte částku","")</f>
        <v>vyplňte částku</v>
      </c>
      <c r="F7" s="167"/>
      <c r="I7" s="290"/>
      <c r="J7" s="309"/>
    </row>
    <row r="8" spans="1:12" ht="75" customHeight="1" x14ac:dyDescent="0.25">
      <c r="A8" s="120" t="s">
        <v>82</v>
      </c>
      <c r="B8" s="120" t="s">
        <v>83</v>
      </c>
      <c r="C8" s="121" t="s">
        <v>200</v>
      </c>
      <c r="D8" s="120" t="s">
        <v>36</v>
      </c>
      <c r="E8" s="121" t="s">
        <v>171</v>
      </c>
      <c r="F8" s="121" t="s">
        <v>201</v>
      </c>
      <c r="G8" s="120" t="s">
        <v>159</v>
      </c>
      <c r="H8" s="122" t="s">
        <v>84</v>
      </c>
      <c r="I8" s="124" t="s">
        <v>81</v>
      </c>
      <c r="J8" s="123" t="s">
        <v>202</v>
      </c>
      <c r="K8" s="123" t="s">
        <v>203</v>
      </c>
      <c r="L8" s="122" t="s">
        <v>172</v>
      </c>
    </row>
    <row r="9" spans="1:12" x14ac:dyDescent="0.25">
      <c r="A9" s="1"/>
      <c r="B9" s="1"/>
      <c r="C9" s="1"/>
      <c r="D9" s="1"/>
      <c r="E9" s="1"/>
      <c r="F9" s="1"/>
      <c r="G9" s="1"/>
      <c r="H9" s="9"/>
      <c r="I9" s="9"/>
      <c r="J9" s="9"/>
      <c r="K9" s="9"/>
      <c r="L9" s="9"/>
    </row>
    <row r="10" spans="1:12" x14ac:dyDescent="0.25">
      <c r="A10" s="1"/>
      <c r="B10" s="1"/>
      <c r="C10" s="1"/>
      <c r="D10" s="1"/>
      <c r="E10" s="1"/>
      <c r="F10" s="1"/>
      <c r="G10" s="1"/>
      <c r="H10" s="9"/>
      <c r="I10" s="9"/>
      <c r="J10" s="9"/>
      <c r="K10" s="9"/>
      <c r="L10" s="9"/>
    </row>
    <row r="11" spans="1:12" x14ac:dyDescent="0.25">
      <c r="A11" s="1"/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x14ac:dyDescent="0.25">
      <c r="A12" s="1"/>
      <c r="B12" s="1"/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9"/>
      <c r="L13" s="9"/>
    </row>
    <row r="14" spans="1:12" x14ac:dyDescent="0.25">
      <c r="A14" s="1"/>
      <c r="B14" s="1"/>
      <c r="C14" s="1"/>
      <c r="D14" s="1"/>
      <c r="E14" s="1"/>
      <c r="F14" s="1"/>
      <c r="G14" s="1"/>
      <c r="H14" s="9"/>
      <c r="I14" s="9"/>
      <c r="J14" s="9"/>
      <c r="K14" s="9"/>
      <c r="L14" s="9"/>
    </row>
    <row r="15" spans="1:12" x14ac:dyDescent="0.25">
      <c r="A15" s="1"/>
      <c r="B15" s="1"/>
      <c r="C15" s="1"/>
      <c r="D15" s="1"/>
      <c r="E15" s="1"/>
      <c r="F15" s="1"/>
      <c r="G15" s="1"/>
      <c r="H15" s="9"/>
      <c r="I15" s="9"/>
      <c r="J15" s="9"/>
      <c r="K15" s="9"/>
      <c r="L15" s="9"/>
    </row>
    <row r="16" spans="1:12" x14ac:dyDescent="0.25">
      <c r="A16" s="1"/>
      <c r="B16" s="1"/>
      <c r="C16" s="1"/>
      <c r="D16" s="1"/>
      <c r="E16" s="1"/>
      <c r="F16" s="1"/>
      <c r="G16" s="1"/>
      <c r="H16" s="9"/>
      <c r="I16" s="9"/>
      <c r="J16" s="9"/>
      <c r="K16" s="9"/>
      <c r="L16" s="9"/>
    </row>
    <row r="17" spans="1:12" x14ac:dyDescent="0.25">
      <c r="A17" s="1"/>
      <c r="B17" s="1"/>
      <c r="C17" s="1"/>
      <c r="D17" s="1"/>
      <c r="E17" s="1"/>
      <c r="F17" s="1"/>
      <c r="G17" s="1"/>
      <c r="H17" s="9"/>
      <c r="I17" s="9"/>
      <c r="J17" s="9"/>
      <c r="K17" s="9"/>
      <c r="L17" s="9"/>
    </row>
    <row r="18" spans="1:12" x14ac:dyDescent="0.25">
      <c r="A18" s="1"/>
      <c r="B18" s="1"/>
      <c r="C18" s="1"/>
      <c r="D18" s="1"/>
      <c r="E18" s="1"/>
      <c r="F18" s="1"/>
      <c r="G18" s="1"/>
      <c r="H18" s="9"/>
      <c r="I18" s="9"/>
      <c r="J18" s="9"/>
      <c r="K18" s="9"/>
      <c r="L18" s="9"/>
    </row>
    <row r="19" spans="1:12" x14ac:dyDescent="0.25">
      <c r="A19" s="1"/>
      <c r="B19" s="1"/>
      <c r="C19" s="1"/>
      <c r="D19" s="1"/>
      <c r="E19" s="1"/>
      <c r="F19" s="1"/>
      <c r="G19" s="1"/>
      <c r="H19" s="9"/>
      <c r="I19" s="9"/>
      <c r="J19" s="9"/>
      <c r="K19" s="9"/>
      <c r="L19" s="9"/>
    </row>
    <row r="20" spans="1:12" x14ac:dyDescent="0.25">
      <c r="A20" s="1"/>
      <c r="B20" s="1"/>
      <c r="C20" s="1"/>
      <c r="D20" s="1"/>
      <c r="E20" s="1"/>
      <c r="F20" s="1"/>
      <c r="G20" s="1"/>
      <c r="H20" s="9"/>
      <c r="I20" s="9"/>
      <c r="J20" s="9"/>
      <c r="K20" s="9"/>
      <c r="L20" s="9"/>
    </row>
    <row r="21" spans="1:12" x14ac:dyDescent="0.25">
      <c r="A21" s="1"/>
      <c r="B21" s="1"/>
      <c r="C21" s="1"/>
      <c r="D21" s="1"/>
      <c r="E21" s="1"/>
      <c r="F21" s="1"/>
      <c r="G21" s="1"/>
      <c r="H21" s="9"/>
      <c r="I21" s="9"/>
      <c r="J21" s="9"/>
      <c r="K21" s="9"/>
      <c r="L21" s="9"/>
    </row>
    <row r="22" spans="1:12" x14ac:dyDescent="0.25">
      <c r="A22" s="1"/>
      <c r="B22" s="1"/>
      <c r="C22" s="1"/>
      <c r="D22" s="1"/>
      <c r="E22" s="1"/>
      <c r="F22" s="1"/>
      <c r="G22" s="1"/>
      <c r="H22" s="9"/>
      <c r="I22" s="9"/>
      <c r="J22" s="9"/>
      <c r="K22" s="9"/>
      <c r="L22" s="9"/>
    </row>
    <row r="23" spans="1:12" x14ac:dyDescent="0.25">
      <c r="A23" s="1"/>
      <c r="B23" s="1"/>
      <c r="C23" s="1"/>
      <c r="D23" s="1"/>
      <c r="E23" s="1"/>
      <c r="F23" s="1"/>
      <c r="G23" s="1"/>
      <c r="H23" s="9"/>
      <c r="I23" s="9"/>
      <c r="J23" s="9"/>
      <c r="K23" s="9"/>
      <c r="L23" s="9"/>
    </row>
    <row r="24" spans="1:12" x14ac:dyDescent="0.25">
      <c r="A24" s="1"/>
      <c r="B24" s="1"/>
      <c r="C24" s="1"/>
      <c r="D24" s="1"/>
      <c r="E24" s="1"/>
      <c r="F24" s="1"/>
      <c r="G24" s="1"/>
      <c r="H24" s="9"/>
      <c r="I24" s="9"/>
      <c r="J24" s="9"/>
      <c r="K24" s="9"/>
      <c r="L24" s="9"/>
    </row>
    <row r="25" spans="1:12" x14ac:dyDescent="0.25">
      <c r="A25" s="1"/>
      <c r="B25" s="1"/>
      <c r="C25" s="1"/>
      <c r="D25" s="1"/>
      <c r="E25" s="1"/>
      <c r="F25" s="1"/>
      <c r="G25" s="1"/>
      <c r="H25" s="9"/>
      <c r="I25" s="9"/>
      <c r="J25" s="9"/>
      <c r="K25" s="9"/>
      <c r="L25" s="9"/>
    </row>
    <row r="26" spans="1:12" x14ac:dyDescent="0.25">
      <c r="A26" s="1"/>
      <c r="B26" s="1"/>
      <c r="C26" s="1"/>
      <c r="D26" s="1"/>
      <c r="E26" s="1"/>
      <c r="F26" s="1"/>
      <c r="G26" s="1"/>
      <c r="H26" s="9"/>
      <c r="I26" s="9"/>
      <c r="J26" s="9"/>
      <c r="K26" s="9"/>
      <c r="L26" s="9"/>
    </row>
    <row r="27" spans="1:12" x14ac:dyDescent="0.25">
      <c r="A27" s="1"/>
      <c r="B27" s="1"/>
      <c r="C27" s="1"/>
      <c r="D27" s="1"/>
      <c r="E27" s="1"/>
      <c r="F27" s="1"/>
      <c r="G27" s="1"/>
      <c r="H27" s="9"/>
      <c r="I27" s="9"/>
      <c r="J27" s="9"/>
      <c r="K27" s="9"/>
      <c r="L27" s="9"/>
    </row>
    <row r="28" spans="1:12" x14ac:dyDescent="0.25">
      <c r="A28" s="1"/>
      <c r="B28" s="1"/>
      <c r="C28" s="1"/>
      <c r="D28" s="1"/>
      <c r="E28" s="1"/>
      <c r="F28" s="1"/>
      <c r="G28" s="1"/>
      <c r="H28" s="9"/>
      <c r="I28" s="9"/>
      <c r="J28" s="9"/>
      <c r="K28" s="9"/>
      <c r="L28" s="9"/>
    </row>
    <row r="29" spans="1:12" x14ac:dyDescent="0.25">
      <c r="A29" s="1"/>
      <c r="B29" s="1"/>
      <c r="C29" s="1"/>
      <c r="D29" s="1"/>
      <c r="E29" s="1"/>
      <c r="F29" s="1"/>
      <c r="G29" s="1"/>
      <c r="H29" s="9"/>
      <c r="I29" s="9"/>
      <c r="J29" s="9"/>
      <c r="K29" s="9"/>
      <c r="L29" s="9"/>
    </row>
    <row r="30" spans="1:12" x14ac:dyDescent="0.25">
      <c r="A30" s="1"/>
      <c r="B30" s="1"/>
      <c r="C30" s="1"/>
      <c r="D30" s="1"/>
      <c r="E30" s="1"/>
      <c r="F30" s="1"/>
      <c r="G30" s="1"/>
      <c r="H30" s="9"/>
      <c r="I30" s="9"/>
      <c r="J30" s="9"/>
      <c r="K30" s="9"/>
      <c r="L30" s="9"/>
    </row>
    <row r="31" spans="1:12" x14ac:dyDescent="0.25">
      <c r="A31" s="1"/>
      <c r="B31" s="1"/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x14ac:dyDescent="0.25">
      <c r="A32" s="1"/>
      <c r="B32" s="1"/>
      <c r="C32" s="1"/>
      <c r="D32" s="1"/>
      <c r="E32" s="1"/>
      <c r="F32" s="1"/>
      <c r="G32" s="1"/>
      <c r="H32" s="9"/>
      <c r="I32" s="9"/>
      <c r="J32" s="9"/>
      <c r="K32" s="9"/>
      <c r="L32" s="9"/>
    </row>
    <row r="33" spans="1:12" x14ac:dyDescent="0.25">
      <c r="A33" s="1"/>
      <c r="B33" s="1"/>
      <c r="C33" s="1"/>
      <c r="D33" s="1"/>
      <c r="E33" s="1"/>
      <c r="F33" s="1"/>
      <c r="G33" s="1"/>
      <c r="H33" s="8"/>
      <c r="I33" s="8"/>
      <c r="J33" s="8"/>
      <c r="K33" s="8"/>
      <c r="L33" s="8"/>
    </row>
    <row r="34" spans="1:12" x14ac:dyDescent="0.25">
      <c r="A34" s="1"/>
      <c r="B34" s="1"/>
      <c r="C34" s="1"/>
      <c r="D34" s="1"/>
      <c r="E34" s="1"/>
      <c r="F34" s="1"/>
      <c r="G34" s="1"/>
      <c r="H34" s="8"/>
      <c r="I34" s="8"/>
      <c r="J34" s="8"/>
      <c r="K34" s="8"/>
      <c r="L34" s="8"/>
    </row>
    <row r="35" spans="1:12" x14ac:dyDescent="0.25">
      <c r="A35" s="1"/>
      <c r="B35" s="1"/>
      <c r="C35" s="1"/>
      <c r="D35" s="1"/>
      <c r="E35" s="1"/>
      <c r="F35" s="1"/>
      <c r="G35" s="1"/>
      <c r="H35" s="8"/>
      <c r="I35" s="8"/>
      <c r="J35" s="8"/>
      <c r="K35" s="8"/>
      <c r="L35" s="8"/>
    </row>
    <row r="36" spans="1:12" x14ac:dyDescent="0.25">
      <c r="A36" s="1"/>
      <c r="B36" s="1"/>
      <c r="C36" s="1"/>
      <c r="D36" s="1"/>
      <c r="E36" s="1"/>
      <c r="F36" s="1"/>
      <c r="G36" s="1"/>
      <c r="H36" s="8"/>
      <c r="I36" s="8"/>
      <c r="J36" s="8"/>
      <c r="K36" s="8"/>
      <c r="L36" s="8"/>
    </row>
    <row r="37" spans="1:12" x14ac:dyDescent="0.25">
      <c r="A37" s="1"/>
      <c r="B37" s="1"/>
      <c r="C37" s="1"/>
      <c r="D37" s="1"/>
      <c r="E37" s="1"/>
      <c r="F37" s="1"/>
      <c r="G37" s="1"/>
      <c r="H37" s="8"/>
      <c r="I37" s="8"/>
      <c r="J37" s="8"/>
      <c r="K37" s="8"/>
      <c r="L37" s="8"/>
    </row>
    <row r="38" spans="1:12" x14ac:dyDescent="0.25">
      <c r="A38" s="1"/>
      <c r="B38" s="1"/>
      <c r="C38" s="1"/>
      <c r="D38" s="1"/>
      <c r="E38" s="1"/>
      <c r="F38" s="1"/>
      <c r="G38" s="1"/>
      <c r="H38" s="8"/>
      <c r="I38" s="8"/>
      <c r="J38" s="8"/>
      <c r="K38" s="8"/>
      <c r="L38" s="8"/>
    </row>
    <row r="39" spans="1:12" x14ac:dyDescent="0.25">
      <c r="A39" s="1"/>
      <c r="B39" s="1"/>
      <c r="C39" s="1"/>
      <c r="D39" s="1"/>
      <c r="E39" s="1"/>
      <c r="F39" s="1"/>
      <c r="G39" s="1"/>
      <c r="H39" s="8"/>
      <c r="I39" s="8"/>
      <c r="J39" s="8"/>
      <c r="K39" s="8"/>
      <c r="L39" s="8"/>
    </row>
    <row r="40" spans="1:12" x14ac:dyDescent="0.25">
      <c r="A40" s="1"/>
      <c r="B40" s="1"/>
      <c r="C40" s="1"/>
      <c r="D40" s="1"/>
      <c r="E40" s="1"/>
      <c r="F40" s="1"/>
      <c r="G40" s="1"/>
      <c r="H40" s="8"/>
      <c r="I40" s="8"/>
      <c r="J40" s="8"/>
      <c r="K40" s="8"/>
      <c r="L40" s="8"/>
    </row>
    <row r="41" spans="1:12" x14ac:dyDescent="0.25">
      <c r="A41" s="176"/>
      <c r="B41" s="176"/>
      <c r="C41" s="176"/>
      <c r="D41" s="177"/>
      <c r="E41" s="53"/>
    </row>
    <row r="42" spans="1:12" ht="27.6" customHeight="1" x14ac:dyDescent="0.25">
      <c r="A42" s="239" t="s">
        <v>222</v>
      </c>
      <c r="B42" s="239"/>
      <c r="C42" s="239"/>
      <c r="D42" s="239"/>
      <c r="E42" s="239"/>
      <c r="G42" s="7" t="s">
        <v>223</v>
      </c>
    </row>
    <row r="43" spans="1:12" x14ac:dyDescent="0.25">
      <c r="A43" s="240" t="s">
        <v>28</v>
      </c>
      <c r="B43" s="240"/>
      <c r="C43" s="240"/>
      <c r="D43" s="240"/>
      <c r="E43" s="240"/>
      <c r="G43" s="7"/>
    </row>
    <row r="44" spans="1:12" x14ac:dyDescent="0.25">
      <c r="B44" s="7"/>
      <c r="E44" s="59"/>
      <c r="F44" s="59"/>
      <c r="G44" s="7"/>
      <c r="I44" s="313"/>
      <c r="J44" s="26"/>
      <c r="K44" s="26"/>
    </row>
    <row r="45" spans="1:12" x14ac:dyDescent="0.25">
      <c r="B45" s="7"/>
      <c r="E45" s="316" t="s">
        <v>51</v>
      </c>
      <c r="F45" s="317"/>
      <c r="G45" s="28" t="s">
        <v>52</v>
      </c>
      <c r="H45" s="129"/>
      <c r="I45" s="314"/>
    </row>
    <row r="46" spans="1:12" x14ac:dyDescent="0.25">
      <c r="E46" s="307">
        <f>'1. SOUHRNNÉ INFORMACE'!A44</f>
        <v>0</v>
      </c>
      <c r="F46" s="307"/>
      <c r="G46" s="29"/>
      <c r="H46" s="163"/>
      <c r="I46" s="315"/>
    </row>
    <row r="47" spans="1:12" x14ac:dyDescent="0.25">
      <c r="E47" s="307">
        <f>'1. SOUHRNNÉ INFORMACE'!A45</f>
        <v>0</v>
      </c>
      <c r="F47" s="307"/>
      <c r="G47" s="29"/>
      <c r="H47" s="26"/>
      <c r="I47" s="126" t="s">
        <v>71</v>
      </c>
    </row>
    <row r="48" spans="1:12" x14ac:dyDescent="0.25">
      <c r="E48" s="307">
        <f>'1. SOUHRNNÉ INFORMACE'!A46</f>
        <v>0</v>
      </c>
      <c r="F48" s="307"/>
      <c r="G48" s="29"/>
      <c r="H48" s="26"/>
      <c r="I48" s="126"/>
    </row>
    <row r="49" spans="2:9" x14ac:dyDescent="0.25">
      <c r="E49" s="307">
        <f>'1. SOUHRNNÉ INFORMACE'!A47</f>
        <v>0</v>
      </c>
      <c r="F49" s="307"/>
      <c r="G49" s="29"/>
      <c r="H49" s="26"/>
    </row>
    <row r="50" spans="2:9" x14ac:dyDescent="0.25">
      <c r="G50" s="52"/>
      <c r="H50" s="26"/>
      <c r="I50" s="26"/>
    </row>
    <row r="51" spans="2:9" x14ac:dyDescent="0.25">
      <c r="G51" s="52"/>
    </row>
    <row r="52" spans="2:9" x14ac:dyDescent="0.25">
      <c r="G52" s="52"/>
    </row>
    <row r="53" spans="2:9" x14ac:dyDescent="0.25">
      <c r="G53" s="52"/>
    </row>
    <row r="54" spans="2:9" x14ac:dyDescent="0.25">
      <c r="G54" s="52"/>
    </row>
    <row r="59" spans="2:9" x14ac:dyDescent="0.25">
      <c r="B59" s="52"/>
      <c r="C59" s="52"/>
      <c r="D59" s="52"/>
      <c r="E59" s="53"/>
    </row>
    <row r="60" spans="2:9" x14ac:dyDescent="0.25">
      <c r="B60" s="52"/>
      <c r="C60" s="52"/>
      <c r="D60" s="52"/>
      <c r="E60" s="53"/>
    </row>
    <row r="61" spans="2:9" x14ac:dyDescent="0.25">
      <c r="B61" s="52"/>
      <c r="C61" s="52"/>
      <c r="D61" s="52"/>
      <c r="E61" s="53"/>
    </row>
    <row r="62" spans="2:9" x14ac:dyDescent="0.25">
      <c r="B62" s="52"/>
      <c r="C62" s="52"/>
      <c r="D62" s="52"/>
      <c r="E62" s="53"/>
    </row>
    <row r="63" spans="2:9" x14ac:dyDescent="0.25">
      <c r="B63" s="52"/>
      <c r="C63" s="52"/>
      <c r="D63" s="52"/>
      <c r="E63" s="53"/>
    </row>
    <row r="64" spans="2:9" x14ac:dyDescent="0.25">
      <c r="B64" s="52"/>
      <c r="C64" s="52"/>
      <c r="D64" s="52"/>
      <c r="E64" s="53"/>
    </row>
    <row r="65" spans="2:5" x14ac:dyDescent="0.25">
      <c r="B65" s="52"/>
      <c r="C65" s="52"/>
      <c r="D65" s="52"/>
      <c r="E65" s="53"/>
    </row>
    <row r="66" spans="2:5" x14ac:dyDescent="0.25">
      <c r="B66" s="52"/>
      <c r="C66" s="52"/>
      <c r="D66" s="52"/>
      <c r="E66" s="53"/>
    </row>
    <row r="67" spans="2:5" x14ac:dyDescent="0.25">
      <c r="B67" s="52"/>
      <c r="C67" s="52"/>
      <c r="D67" s="52"/>
      <c r="E67" s="53"/>
    </row>
    <row r="68" spans="2:5" x14ac:dyDescent="0.25">
      <c r="B68" s="52"/>
      <c r="C68" s="52"/>
      <c r="D68" s="52"/>
      <c r="E68" s="53"/>
    </row>
    <row r="69" spans="2:5" x14ac:dyDescent="0.25">
      <c r="B69" s="52"/>
      <c r="C69" s="52"/>
      <c r="D69" s="52"/>
      <c r="E69" s="53"/>
    </row>
    <row r="70" spans="2:5" x14ac:dyDescent="0.25">
      <c r="B70" s="52"/>
      <c r="C70" s="52"/>
      <c r="D70" s="52"/>
      <c r="E70" s="53"/>
    </row>
    <row r="71" spans="2:5" x14ac:dyDescent="0.25">
      <c r="B71" s="52"/>
      <c r="C71" s="52"/>
      <c r="D71" s="52"/>
      <c r="E71" s="53"/>
    </row>
    <row r="72" spans="2:5" x14ac:dyDescent="0.25">
      <c r="B72" s="52"/>
      <c r="C72" s="52"/>
      <c r="D72" s="52"/>
      <c r="E72" s="53"/>
    </row>
    <row r="73" spans="2:5" x14ac:dyDescent="0.25">
      <c r="B73" s="52"/>
      <c r="C73" s="52"/>
      <c r="D73" s="52"/>
      <c r="E73" s="53"/>
    </row>
    <row r="74" spans="2:5" x14ac:dyDescent="0.25">
      <c r="B74" s="52"/>
      <c r="C74" s="52"/>
      <c r="D74" s="52"/>
      <c r="E74" s="53"/>
    </row>
    <row r="75" spans="2:5" x14ac:dyDescent="0.25">
      <c r="B75" s="52"/>
      <c r="C75" s="52"/>
      <c r="D75" s="52"/>
      <c r="E75" s="53"/>
    </row>
    <row r="76" spans="2:5" x14ac:dyDescent="0.25">
      <c r="B76" s="52"/>
      <c r="C76" s="52"/>
      <c r="D76" s="52"/>
      <c r="E76" s="53"/>
    </row>
    <row r="77" spans="2:5" x14ac:dyDescent="0.25">
      <c r="B77" s="52"/>
      <c r="C77" s="52"/>
      <c r="D77" s="52"/>
      <c r="E77" s="53"/>
    </row>
    <row r="78" spans="2:5" x14ac:dyDescent="0.25">
      <c r="B78" s="52"/>
      <c r="C78" s="52"/>
      <c r="D78" s="52"/>
      <c r="E78" s="53"/>
    </row>
    <row r="79" spans="2:5" x14ac:dyDescent="0.25">
      <c r="B79" s="52"/>
      <c r="C79" s="52"/>
      <c r="D79" s="52"/>
      <c r="E79" s="53"/>
    </row>
    <row r="80" spans="2:5" x14ac:dyDescent="0.25">
      <c r="B80" s="52"/>
      <c r="C80" s="52"/>
      <c r="D80" s="52"/>
      <c r="E80" s="53"/>
    </row>
    <row r="81" spans="2:5" x14ac:dyDescent="0.25">
      <c r="B81" s="52"/>
      <c r="C81" s="52"/>
      <c r="D81" s="52"/>
      <c r="E81" s="53"/>
    </row>
    <row r="82" spans="2:5" x14ac:dyDescent="0.25">
      <c r="B82" s="52"/>
      <c r="C82" s="52"/>
      <c r="D82" s="52"/>
      <c r="E82" s="53"/>
    </row>
    <row r="83" spans="2:5" x14ac:dyDescent="0.25">
      <c r="B83" s="52"/>
      <c r="C83" s="52"/>
      <c r="D83" s="52"/>
      <c r="E83" s="53"/>
    </row>
    <row r="84" spans="2:5" x14ac:dyDescent="0.25">
      <c r="B84" s="52"/>
      <c r="C84" s="52"/>
      <c r="D84" s="52"/>
      <c r="E84" s="53"/>
    </row>
    <row r="85" spans="2:5" x14ac:dyDescent="0.25">
      <c r="B85" s="52"/>
      <c r="C85" s="52"/>
      <c r="D85" s="52"/>
      <c r="E85" s="53"/>
    </row>
    <row r="86" spans="2:5" x14ac:dyDescent="0.25">
      <c r="B86" s="52"/>
      <c r="C86" s="52"/>
      <c r="D86" s="52"/>
      <c r="E86" s="53"/>
    </row>
    <row r="87" spans="2:5" x14ac:dyDescent="0.25">
      <c r="B87" s="52"/>
      <c r="C87" s="52"/>
      <c r="D87" s="52"/>
      <c r="E87" s="53"/>
    </row>
    <row r="88" spans="2:5" x14ac:dyDescent="0.25">
      <c r="B88" s="52"/>
      <c r="C88" s="52"/>
      <c r="D88" s="52"/>
      <c r="E88" s="53"/>
    </row>
    <row r="89" spans="2:5" x14ac:dyDescent="0.25">
      <c r="B89" s="52"/>
      <c r="C89" s="52"/>
      <c r="D89" s="52"/>
      <c r="E89" s="53"/>
    </row>
    <row r="90" spans="2:5" x14ac:dyDescent="0.25">
      <c r="B90" s="52"/>
      <c r="C90" s="52"/>
      <c r="D90" s="52"/>
      <c r="E90" s="53"/>
    </row>
    <row r="91" spans="2:5" x14ac:dyDescent="0.25">
      <c r="B91" s="52"/>
      <c r="C91" s="52"/>
      <c r="D91" s="52"/>
      <c r="E91" s="53"/>
    </row>
    <row r="92" spans="2:5" x14ac:dyDescent="0.25">
      <c r="B92" s="52"/>
      <c r="C92" s="52"/>
      <c r="D92" s="52"/>
      <c r="E92" s="53"/>
    </row>
    <row r="93" spans="2:5" x14ac:dyDescent="0.25">
      <c r="B93" s="52"/>
      <c r="C93" s="52"/>
      <c r="D93" s="52"/>
      <c r="E93" s="53"/>
    </row>
    <row r="94" spans="2:5" x14ac:dyDescent="0.25">
      <c r="B94" s="52"/>
      <c r="C94" s="52"/>
      <c r="D94" s="52"/>
      <c r="E94" s="53"/>
    </row>
    <row r="95" spans="2:5" x14ac:dyDescent="0.25">
      <c r="B95" s="52"/>
      <c r="C95" s="52"/>
      <c r="D95" s="52"/>
      <c r="E95" s="53"/>
    </row>
    <row r="96" spans="2:5" x14ac:dyDescent="0.25">
      <c r="B96" s="52"/>
      <c r="C96" s="52"/>
      <c r="D96" s="52"/>
      <c r="E96" s="53"/>
    </row>
    <row r="97" spans="2:5" x14ac:dyDescent="0.25">
      <c r="B97" s="52"/>
      <c r="C97" s="52"/>
      <c r="D97" s="52"/>
      <c r="E97" s="53"/>
    </row>
    <row r="98" spans="2:5" x14ac:dyDescent="0.25">
      <c r="B98" s="52"/>
      <c r="C98" s="52"/>
      <c r="D98" s="52"/>
      <c r="E98" s="53"/>
    </row>
    <row r="99" spans="2:5" x14ac:dyDescent="0.25">
      <c r="B99" s="52"/>
      <c r="C99" s="52"/>
      <c r="D99" s="52"/>
      <c r="E99" s="53"/>
    </row>
    <row r="100" spans="2:5" x14ac:dyDescent="0.25">
      <c r="B100" s="52"/>
      <c r="C100" s="52"/>
      <c r="D100" s="52"/>
      <c r="E100" s="53"/>
    </row>
    <row r="101" spans="2:5" x14ac:dyDescent="0.25">
      <c r="B101" s="52"/>
      <c r="C101" s="52"/>
      <c r="D101" s="52"/>
      <c r="E101" s="53"/>
    </row>
  </sheetData>
  <sheetProtection algorithmName="SHA-512" hashValue="VQFf2gsxPDrXpHdV3vDb/Dyvp9LRxbWkoOx3aGNYVIiFIY8nlhFoq0/qyCxM7AekxlKWJadYsXG29P/5sxJj5w==" saltValue="FKqizXkN8V9dCenrsuURBg==" spinCount="100000" sheet="1" formatCells="0" formatColumns="0" formatRows="0" insertColumns="0" insertRows="0" insertHyperlinks="0" deleteColumns="0" deleteRows="0" selectLockedCells="1" sort="0" autoFilter="0" pivotTables="0"/>
  <mergeCells count="17">
    <mergeCell ref="E47:F47"/>
    <mergeCell ref="E48:F48"/>
    <mergeCell ref="E49:F49"/>
    <mergeCell ref="J4:J7"/>
    <mergeCell ref="A6:B6"/>
    <mergeCell ref="A7:C7"/>
    <mergeCell ref="A42:E42"/>
    <mergeCell ref="A43:E43"/>
    <mergeCell ref="I44:I46"/>
    <mergeCell ref="E45:F45"/>
    <mergeCell ref="E46:F46"/>
    <mergeCell ref="I4:I7"/>
    <mergeCell ref="B1:C1"/>
    <mergeCell ref="D1:D4"/>
    <mergeCell ref="B2:C2"/>
    <mergeCell ref="B3:C3"/>
    <mergeCell ref="B4:C4"/>
  </mergeCells>
  <conditionalFormatting sqref="D7 A9:G40">
    <cfRule type="cellIs" dxfId="33" priority="11" operator="equal">
      <formula>0</formula>
    </cfRule>
  </conditionalFormatting>
  <conditionalFormatting sqref="H9">
    <cfRule type="expression" dxfId="32" priority="10">
      <formula>$E9&lt;&gt;""</formula>
    </cfRule>
  </conditionalFormatting>
  <conditionalFormatting sqref="I9:K9">
    <cfRule type="expression" dxfId="31" priority="9">
      <formula>$E9&lt;&gt;""</formula>
    </cfRule>
  </conditionalFormatting>
  <conditionalFormatting sqref="L9">
    <cfRule type="expression" dxfId="30" priority="8">
      <formula>$E9&lt;&gt;""</formula>
    </cfRule>
  </conditionalFormatting>
  <conditionalFormatting sqref="H10:H25">
    <cfRule type="expression" dxfId="29" priority="7">
      <formula>$E10&lt;&gt;""</formula>
    </cfRule>
  </conditionalFormatting>
  <conditionalFormatting sqref="I10:K25">
    <cfRule type="expression" dxfId="28" priority="6">
      <formula>$E10&lt;&gt;""</formula>
    </cfRule>
  </conditionalFormatting>
  <conditionalFormatting sqref="L10:L25">
    <cfRule type="expression" dxfId="27" priority="5">
      <formula>$E10&lt;&gt;""</formula>
    </cfRule>
  </conditionalFormatting>
  <conditionalFormatting sqref="H26:H40">
    <cfRule type="expression" dxfId="26" priority="4">
      <formula>$E26&lt;&gt;""</formula>
    </cfRule>
  </conditionalFormatting>
  <conditionalFormatting sqref="I26:K40">
    <cfRule type="expression" dxfId="25" priority="3">
      <formula>$E26&lt;&gt;""</formula>
    </cfRule>
  </conditionalFormatting>
  <conditionalFormatting sqref="L26:L40">
    <cfRule type="expression" dxfId="24" priority="2">
      <formula>$E26&lt;&gt;""</formula>
    </cfRule>
  </conditionalFormatting>
  <conditionalFormatting sqref="E46:E49">
    <cfRule type="cellIs" dxfId="23" priority="1" operator="equal">
      <formula>0</formula>
    </cfRule>
  </conditionalFormatting>
  <dataValidations count="1">
    <dataValidation type="list" allowBlank="1" showInputMessage="1" showErrorMessage="1" sqref="E9:E40" xr:uid="{277A14F4-8885-46DE-A4FC-4C9F6F40DCD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6C91-92CA-4266-969B-DEAFC365F87F}">
  <sheetPr codeName="List15">
    <pageSetUpPr fitToPage="1"/>
  </sheetPr>
  <dimension ref="A1:T55"/>
  <sheetViews>
    <sheetView showGridLines="0" tabSelected="1" zoomScaleNormal="100" workbookViewId="0">
      <selection activeCell="A8" sqref="A8:F8"/>
    </sheetView>
  </sheetViews>
  <sheetFormatPr defaultColWidth="9.140625" defaultRowHeight="12.75" x14ac:dyDescent="0.2"/>
  <cols>
    <col min="1" max="1" width="6.7109375" style="12" customWidth="1"/>
    <col min="2" max="2" width="16.140625" style="12" customWidth="1"/>
    <col min="3" max="3" width="30.5703125" style="133" customWidth="1"/>
    <col min="4" max="4" width="19.5703125" style="133" customWidth="1"/>
    <col min="5" max="6" width="18.7109375" style="133" customWidth="1"/>
    <col min="7" max="7" width="9.7109375" style="133" bestFit="1" customWidth="1"/>
    <col min="8" max="13" width="9.140625" style="133"/>
    <col min="14" max="14" width="3.42578125" style="134" customWidth="1"/>
    <col min="15" max="15" width="23.42578125" style="133" customWidth="1"/>
    <col min="16" max="16" width="8.28515625" style="133" customWidth="1"/>
    <col min="17" max="16384" width="9.140625" style="133"/>
  </cols>
  <sheetData>
    <row r="1" spans="1:20" s="6" customFormat="1" ht="18.600000000000001" customHeight="1" x14ac:dyDescent="0.25">
      <c r="A1" s="224" t="s">
        <v>35</v>
      </c>
      <c r="B1" s="225"/>
      <c r="C1" s="233" t="str">
        <f>IF('1. SOUHRNNÉ INFORMACE'!B5=0,"",'1. SOUHRNNÉ INFORMACE'!B5)</f>
        <v/>
      </c>
      <c r="D1" s="234"/>
      <c r="E1" s="321" t="str">
        <f>'1. SOUHRNNÉ INFORMACE'!B2</f>
        <v>ZOH2022</v>
      </c>
      <c r="F1" s="322"/>
      <c r="N1" s="130"/>
    </row>
    <row r="2" spans="1:20" s="6" customFormat="1" ht="15.6" customHeight="1" x14ac:dyDescent="0.25">
      <c r="A2" s="228" t="s">
        <v>36</v>
      </c>
      <c r="B2" s="229" t="s">
        <v>36</v>
      </c>
      <c r="C2" s="226" t="str">
        <f>IF('1. SOUHRNNÉ INFORMACE'!B6=0,"",'1. SOUHRNNÉ INFORMACE'!B6)</f>
        <v/>
      </c>
      <c r="D2" s="227"/>
      <c r="E2" s="323"/>
      <c r="F2" s="324"/>
      <c r="N2" s="130"/>
    </row>
    <row r="3" spans="1:20" s="6" customFormat="1" ht="18.600000000000001" customHeight="1" x14ac:dyDescent="0.25">
      <c r="A3" s="228" t="s">
        <v>57</v>
      </c>
      <c r="B3" s="229" t="s">
        <v>57</v>
      </c>
      <c r="C3" s="226" t="str">
        <f>IF('1. SOUHRNNÉ INFORMACE'!B9=0,"",'1. SOUHRNNÉ INFORMACE'!B9)</f>
        <v/>
      </c>
      <c r="D3" s="227"/>
      <c r="E3" s="178"/>
      <c r="F3" s="7"/>
      <c r="L3" s="179"/>
      <c r="N3" s="130"/>
    </row>
    <row r="4" spans="1:20" s="6" customFormat="1" ht="18.600000000000001" customHeight="1" thickBot="1" x14ac:dyDescent="0.3">
      <c r="A4" s="230" t="s">
        <v>58</v>
      </c>
      <c r="B4" s="231" t="s">
        <v>58</v>
      </c>
      <c r="C4" s="226" t="str">
        <f>IF('1. SOUHRNNÉ INFORMACE'!B10=0,"",'1. SOUHRNNÉ INFORMACE'!B10)</f>
        <v/>
      </c>
      <c r="D4" s="227"/>
      <c r="E4" s="178"/>
      <c r="F4" s="7"/>
      <c r="N4" s="130"/>
    </row>
    <row r="5" spans="1:20" ht="5.45" customHeight="1" thickBot="1" x14ac:dyDescent="0.25">
      <c r="A5" s="131"/>
      <c r="B5" s="131"/>
      <c r="C5" s="132"/>
      <c r="D5" s="132"/>
      <c r="E5" s="132"/>
      <c r="F5" s="132"/>
    </row>
    <row r="6" spans="1:20" x14ac:dyDescent="0.2">
      <c r="A6" s="286" t="str">
        <f>IF('1. SOUHRNNÉ INFORMACE'!B2=0,"",'1. SOUHRNNÉ INFORMACE'!B2)</f>
        <v>ZOH2022</v>
      </c>
      <c r="B6" s="287"/>
      <c r="C6" s="106">
        <f>'1. SOUHRNNÉ INFORMACE'!B11</f>
        <v>0</v>
      </c>
      <c r="D6" s="180" t="s">
        <v>204</v>
      </c>
      <c r="E6" s="132"/>
      <c r="F6" s="132"/>
      <c r="N6" s="133"/>
    </row>
    <row r="7" spans="1:20" ht="30.75" customHeight="1" x14ac:dyDescent="0.2">
      <c r="A7" s="348" t="s">
        <v>233</v>
      </c>
      <c r="B7" s="348"/>
      <c r="C7" s="189"/>
      <c r="D7" s="181">
        <f>'1. SOUHRNNÉ INFORMACE'!B16</f>
        <v>0</v>
      </c>
      <c r="E7" s="132" t="str">
        <f>IF(('2. POUŽITÍ DOTACE'!D28+'1. SOUHRNNÉ INFORMACE'!B12)='7. Přehled zdrojů'!C7+'7. Přehled zdrojů'!D7,"OK","CHYBA - prosím zkontrolujte vratku")</f>
        <v>OK</v>
      </c>
      <c r="F7" s="132"/>
      <c r="N7" s="133"/>
    </row>
    <row r="8" spans="1:20" ht="31.15" customHeight="1" x14ac:dyDescent="0.2">
      <c r="A8" s="263" t="s">
        <v>205</v>
      </c>
      <c r="B8" s="263"/>
      <c r="C8" s="263"/>
      <c r="D8" s="263"/>
      <c r="E8" s="263"/>
      <c r="F8" s="263"/>
      <c r="G8" s="283" t="s">
        <v>232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</row>
    <row r="9" spans="1:20" s="183" customFormat="1" ht="9.6" customHeight="1" thickBot="1" x14ac:dyDescent="0.25">
      <c r="A9" s="182"/>
      <c r="B9" s="182"/>
      <c r="C9" s="182"/>
      <c r="D9" s="182"/>
      <c r="E9" s="182"/>
      <c r="F9" s="182"/>
      <c r="N9" s="184"/>
    </row>
    <row r="10" spans="1:20" ht="49.9" customHeight="1" thickBot="1" x14ac:dyDescent="0.25">
      <c r="A10" s="318" t="s">
        <v>89</v>
      </c>
      <c r="B10" s="319"/>
      <c r="C10" s="320"/>
      <c r="D10" s="135" t="s">
        <v>90</v>
      </c>
      <c r="E10" s="136" t="s">
        <v>91</v>
      </c>
      <c r="F10" s="137" t="s">
        <v>92</v>
      </c>
      <c r="P10" s="185"/>
      <c r="Q10" s="186"/>
    </row>
    <row r="11" spans="1:20" x14ac:dyDescent="0.2">
      <c r="A11" s="138">
        <v>1</v>
      </c>
      <c r="B11" s="139" t="s">
        <v>113</v>
      </c>
      <c r="C11" s="140"/>
      <c r="D11" s="187">
        <f>'1. SOUHRNNÉ INFORMACE'!B11</f>
        <v>0</v>
      </c>
      <c r="E11" s="187">
        <f>'2. POUŽITÍ DOTACE'!D28</f>
        <v>0</v>
      </c>
      <c r="F11" s="188" t="str">
        <f t="shared" ref="F11:F20" si="0">IF($D$39&gt;0,E11/$D$39," ")</f>
        <v xml:space="preserve"> </v>
      </c>
      <c r="G11" s="141" t="str">
        <f>IF(D11&gt;0,IF(E11="","Vyplňte sloupec Čerpané finanční prostředky v Kč"," "),"")</f>
        <v/>
      </c>
    </row>
    <row r="12" spans="1:20" x14ac:dyDescent="0.2">
      <c r="A12" s="142">
        <v>2</v>
      </c>
      <c r="B12" s="325" t="s">
        <v>93</v>
      </c>
      <c r="C12" s="326"/>
      <c r="D12" s="189"/>
      <c r="E12" s="189"/>
      <c r="F12" s="188" t="str">
        <f t="shared" si="0"/>
        <v xml:space="preserve"> </v>
      </c>
      <c r="G12" s="141" t="str">
        <f t="shared" ref="G12:G20" si="1">IF(D12&gt;0,IF(E12="","Vyplňte sloupec Čerpané finanční prostředky v Kč"," "),"")</f>
        <v/>
      </c>
      <c r="N12" s="143"/>
      <c r="O12" s="144" t="s">
        <v>115</v>
      </c>
      <c r="P12" s="145" t="s">
        <v>116</v>
      </c>
      <c r="Q12" s="148"/>
    </row>
    <row r="13" spans="1:20" x14ac:dyDescent="0.2">
      <c r="A13" s="142">
        <v>3</v>
      </c>
      <c r="B13" s="325" t="s">
        <v>94</v>
      </c>
      <c r="C13" s="326"/>
      <c r="D13" s="189"/>
      <c r="E13" s="189"/>
      <c r="F13" s="188" t="str">
        <f t="shared" si="0"/>
        <v xml:space="preserve"> </v>
      </c>
      <c r="G13" s="141" t="str">
        <f t="shared" si="1"/>
        <v/>
      </c>
      <c r="N13" s="143" t="s">
        <v>117</v>
      </c>
      <c r="O13" s="146" t="s">
        <v>118</v>
      </c>
      <c r="P13" s="147" t="s">
        <v>119</v>
      </c>
      <c r="Q13" s="148"/>
    </row>
    <row r="14" spans="1:20" x14ac:dyDescent="0.2">
      <c r="A14" s="142">
        <v>4</v>
      </c>
      <c r="B14" s="325" t="s">
        <v>95</v>
      </c>
      <c r="C14" s="326"/>
      <c r="D14" s="189"/>
      <c r="E14" s="189"/>
      <c r="F14" s="188" t="str">
        <f t="shared" si="0"/>
        <v xml:space="preserve"> </v>
      </c>
      <c r="G14" s="141" t="str">
        <f t="shared" si="1"/>
        <v/>
      </c>
      <c r="N14" s="143" t="s">
        <v>126</v>
      </c>
      <c r="O14" s="146" t="s">
        <v>120</v>
      </c>
      <c r="P14" s="147" t="s">
        <v>121</v>
      </c>
      <c r="Q14" s="148"/>
    </row>
    <row r="15" spans="1:20" x14ac:dyDescent="0.2">
      <c r="A15" s="142">
        <v>5</v>
      </c>
      <c r="B15" s="325" t="s">
        <v>96</v>
      </c>
      <c r="C15" s="326"/>
      <c r="D15" s="189"/>
      <c r="E15" s="189"/>
      <c r="F15" s="188" t="str">
        <f t="shared" si="0"/>
        <v xml:space="preserve"> </v>
      </c>
      <c r="G15" s="141" t="str">
        <f t="shared" si="1"/>
        <v/>
      </c>
      <c r="N15" s="143" t="s">
        <v>127</v>
      </c>
      <c r="O15" s="146" t="s">
        <v>122</v>
      </c>
      <c r="P15" s="147" t="s">
        <v>123</v>
      </c>
      <c r="Q15" s="148"/>
    </row>
    <row r="16" spans="1:20" x14ac:dyDescent="0.2">
      <c r="A16" s="142">
        <v>6</v>
      </c>
      <c r="B16" s="334" t="s">
        <v>97</v>
      </c>
      <c r="C16" s="335"/>
      <c r="D16" s="189"/>
      <c r="E16" s="189"/>
      <c r="F16" s="188" t="str">
        <f>IF($D$39&gt;0,E16/$D$39," ")</f>
        <v xml:space="preserve"> </v>
      </c>
      <c r="G16" s="141" t="str">
        <f t="shared" si="1"/>
        <v/>
      </c>
      <c r="N16" s="143" t="s">
        <v>128</v>
      </c>
      <c r="O16" s="146" t="s">
        <v>124</v>
      </c>
      <c r="P16" s="147" t="s">
        <v>125</v>
      </c>
      <c r="Q16" s="148"/>
    </row>
    <row r="17" spans="1:17" x14ac:dyDescent="0.2">
      <c r="A17" s="142">
        <v>7</v>
      </c>
      <c r="B17" s="325" t="s">
        <v>98</v>
      </c>
      <c r="C17" s="326"/>
      <c r="D17" s="189"/>
      <c r="E17" s="189"/>
      <c r="F17" s="188" t="str">
        <f t="shared" si="0"/>
        <v xml:space="preserve"> </v>
      </c>
      <c r="G17" s="141" t="str">
        <f t="shared" si="1"/>
        <v/>
      </c>
      <c r="N17" s="143" t="s">
        <v>129</v>
      </c>
      <c r="O17" s="146" t="s">
        <v>131</v>
      </c>
      <c r="P17" s="147" t="s">
        <v>132</v>
      </c>
      <c r="Q17" s="148"/>
    </row>
    <row r="18" spans="1:17" ht="13.5" thickBot="1" x14ac:dyDescent="0.25">
      <c r="A18" s="142">
        <v>8</v>
      </c>
      <c r="B18" s="327" t="s">
        <v>99</v>
      </c>
      <c r="C18" s="328"/>
      <c r="D18" s="189"/>
      <c r="E18" s="189"/>
      <c r="F18" s="188" t="str">
        <f t="shared" si="0"/>
        <v xml:space="preserve"> </v>
      </c>
      <c r="G18" s="141" t="str">
        <f t="shared" si="1"/>
        <v/>
      </c>
      <c r="N18" s="143" t="s">
        <v>130</v>
      </c>
      <c r="O18" s="146" t="s">
        <v>141</v>
      </c>
      <c r="P18" s="147" t="s">
        <v>142</v>
      </c>
      <c r="Q18" s="148"/>
    </row>
    <row r="19" spans="1:17" ht="13.5" thickBot="1" x14ac:dyDescent="0.25">
      <c r="A19" s="142">
        <v>9</v>
      </c>
      <c r="B19" s="329" t="s">
        <v>100</v>
      </c>
      <c r="C19" s="330"/>
      <c r="D19" s="189"/>
      <c r="E19" s="189"/>
      <c r="F19" s="188" t="str">
        <f t="shared" si="0"/>
        <v xml:space="preserve"> </v>
      </c>
      <c r="G19" s="141" t="str">
        <f t="shared" si="1"/>
        <v/>
      </c>
      <c r="N19" s="143" t="s">
        <v>133</v>
      </c>
      <c r="O19" s="146" t="s">
        <v>143</v>
      </c>
      <c r="P19" s="147" t="s">
        <v>144</v>
      </c>
      <c r="Q19" s="148"/>
    </row>
    <row r="20" spans="1:17" ht="13.5" thickBot="1" x14ac:dyDescent="0.25">
      <c r="A20" s="138"/>
      <c r="B20" s="331"/>
      <c r="C20" s="332"/>
      <c r="D20" s="189"/>
      <c r="E20" s="189"/>
      <c r="F20" s="188" t="str">
        <f t="shared" si="0"/>
        <v xml:space="preserve"> </v>
      </c>
      <c r="G20" s="141" t="str">
        <f t="shared" si="1"/>
        <v/>
      </c>
      <c r="N20" s="143" t="s">
        <v>134</v>
      </c>
      <c r="O20" s="146" t="s">
        <v>145</v>
      </c>
      <c r="P20" s="147" t="s">
        <v>146</v>
      </c>
      <c r="Q20" s="148"/>
    </row>
    <row r="21" spans="1:17" ht="13.9" customHeight="1" thickBot="1" x14ac:dyDescent="0.25">
      <c r="A21" s="333" t="str">
        <f>IF(D19&gt;0,IF(B20="","Nezapomeňte uvést ostatní zdroje financování","")," ")</f>
        <v xml:space="preserve"> </v>
      </c>
      <c r="B21" s="333"/>
      <c r="C21" s="333"/>
      <c r="D21" s="336"/>
      <c r="E21" s="336"/>
      <c r="F21" s="337"/>
      <c r="G21" s="141"/>
      <c r="N21" s="143" t="s">
        <v>135</v>
      </c>
      <c r="O21" s="146" t="s">
        <v>147</v>
      </c>
      <c r="P21" s="147" t="s">
        <v>148</v>
      </c>
    </row>
    <row r="22" spans="1:17" ht="13.5" thickBot="1" x14ac:dyDescent="0.25">
      <c r="A22" s="149" t="s">
        <v>101</v>
      </c>
      <c r="B22" s="150"/>
      <c r="C22" s="151"/>
      <c r="D22" s="190">
        <f>SUM(D11:D19)</f>
        <v>0</v>
      </c>
      <c r="E22" s="190">
        <f>SUM(E11:E19)</f>
        <v>0</v>
      </c>
      <c r="F22" s="191">
        <f>SUM(F11:F19)</f>
        <v>0</v>
      </c>
      <c r="G22" s="141"/>
      <c r="N22" s="143" t="s">
        <v>136</v>
      </c>
      <c r="O22" s="146" t="s">
        <v>149</v>
      </c>
      <c r="P22" s="147" t="s">
        <v>150</v>
      </c>
    </row>
    <row r="23" spans="1:17" x14ac:dyDescent="0.2">
      <c r="A23" s="152">
        <v>10</v>
      </c>
      <c r="B23" s="153" t="s">
        <v>102</v>
      </c>
      <c r="C23" s="10"/>
      <c r="D23" s="192"/>
      <c r="E23" s="192"/>
      <c r="F23" s="188" t="str">
        <f>IF($D$39&gt;0,E23/$D$39," ")</f>
        <v xml:space="preserve"> </v>
      </c>
      <c r="G23" s="141" t="str">
        <f t="shared" ref="G23:G35" si="2">IF(D23&gt;0,IF(E23="","Vyplňte sloupec Čerpané finanční prostředky v Kč"," "),"")</f>
        <v/>
      </c>
      <c r="N23" s="143" t="s">
        <v>137</v>
      </c>
      <c r="O23" s="146" t="s">
        <v>151</v>
      </c>
      <c r="P23" s="147" t="s">
        <v>152</v>
      </c>
    </row>
    <row r="24" spans="1:17" ht="13.5" thickBot="1" x14ac:dyDescent="0.25">
      <c r="A24" s="154">
        <v>11</v>
      </c>
      <c r="B24" s="155" t="s">
        <v>38</v>
      </c>
      <c r="C24" s="10"/>
      <c r="D24" s="189"/>
      <c r="E24" s="189"/>
      <c r="F24" s="188" t="str">
        <f>IF($D$39&gt;0,E24/$D$39," ")</f>
        <v xml:space="preserve"> </v>
      </c>
      <c r="G24" s="141" t="str">
        <f t="shared" si="2"/>
        <v/>
      </c>
      <c r="N24" s="143" t="s">
        <v>138</v>
      </c>
      <c r="O24" s="146" t="s">
        <v>153</v>
      </c>
      <c r="P24" s="147" t="s">
        <v>154</v>
      </c>
    </row>
    <row r="25" spans="1:17" ht="13.5" thickBot="1" x14ac:dyDescent="0.25">
      <c r="A25" s="149" t="s">
        <v>169</v>
      </c>
      <c r="B25" s="150"/>
      <c r="C25" s="151"/>
      <c r="D25" s="187">
        <f>SUM(D23:D24)</f>
        <v>0</v>
      </c>
      <c r="E25" s="187">
        <f>SUM(E23:E24)</f>
        <v>0</v>
      </c>
      <c r="F25" s="191">
        <f>SUM(F23:F24)</f>
        <v>0</v>
      </c>
      <c r="G25" s="141"/>
      <c r="N25" s="143" t="s">
        <v>139</v>
      </c>
      <c r="O25" s="146" t="s">
        <v>155</v>
      </c>
      <c r="P25" s="147" t="s">
        <v>156</v>
      </c>
    </row>
    <row r="26" spans="1:17" x14ac:dyDescent="0.2">
      <c r="A26" s="156">
        <v>12</v>
      </c>
      <c r="B26" s="343" t="s">
        <v>103</v>
      </c>
      <c r="C26" s="344"/>
      <c r="D26" s="189"/>
      <c r="E26" s="189"/>
      <c r="F26" s="188" t="str">
        <f t="shared" ref="F26:F35" si="3">IF($D$39&gt;0,E26/$D$39," ")</f>
        <v xml:space="preserve"> </v>
      </c>
      <c r="G26" s="141" t="str">
        <f t="shared" si="2"/>
        <v/>
      </c>
      <c r="N26" s="143" t="s">
        <v>140</v>
      </c>
      <c r="O26" s="146" t="s">
        <v>157</v>
      </c>
      <c r="P26" s="147" t="s">
        <v>158</v>
      </c>
    </row>
    <row r="27" spans="1:17" x14ac:dyDescent="0.2">
      <c r="A27" s="156">
        <v>13</v>
      </c>
      <c r="B27" s="341" t="s">
        <v>104</v>
      </c>
      <c r="C27" s="342"/>
      <c r="D27" s="189"/>
      <c r="E27" s="189"/>
      <c r="F27" s="188" t="str">
        <f t="shared" si="3"/>
        <v xml:space="preserve"> </v>
      </c>
      <c r="G27" s="141" t="str">
        <f t="shared" si="2"/>
        <v/>
      </c>
      <c r="O27" s="157"/>
      <c r="P27" s="157"/>
    </row>
    <row r="28" spans="1:17" x14ac:dyDescent="0.2">
      <c r="A28" s="156">
        <v>14</v>
      </c>
      <c r="B28" s="341" t="s">
        <v>105</v>
      </c>
      <c r="C28" s="342"/>
      <c r="D28" s="189"/>
      <c r="E28" s="189"/>
      <c r="F28" s="188" t="str">
        <f t="shared" si="3"/>
        <v xml:space="preserve"> </v>
      </c>
      <c r="G28" s="141" t="str">
        <f t="shared" si="2"/>
        <v/>
      </c>
      <c r="L28" s="158"/>
    </row>
    <row r="29" spans="1:17" x14ac:dyDescent="0.2">
      <c r="A29" s="156">
        <v>15</v>
      </c>
      <c r="B29" s="341" t="s">
        <v>106</v>
      </c>
      <c r="C29" s="342"/>
      <c r="D29" s="189"/>
      <c r="E29" s="189"/>
      <c r="F29" s="188" t="str">
        <f t="shared" si="3"/>
        <v xml:space="preserve"> </v>
      </c>
      <c r="G29" s="141" t="str">
        <f t="shared" si="2"/>
        <v/>
      </c>
    </row>
    <row r="30" spans="1:17" x14ac:dyDescent="0.2">
      <c r="A30" s="156">
        <v>16</v>
      </c>
      <c r="B30" s="341" t="s">
        <v>107</v>
      </c>
      <c r="C30" s="342"/>
      <c r="D30" s="189"/>
      <c r="E30" s="189"/>
      <c r="F30" s="188" t="str">
        <f t="shared" si="3"/>
        <v xml:space="preserve"> </v>
      </c>
      <c r="G30" s="141" t="str">
        <f t="shared" si="2"/>
        <v/>
      </c>
    </row>
    <row r="31" spans="1:17" x14ac:dyDescent="0.2">
      <c r="A31" s="156">
        <v>17</v>
      </c>
      <c r="B31" s="341" t="s">
        <v>108</v>
      </c>
      <c r="C31" s="342"/>
      <c r="D31" s="189"/>
      <c r="E31" s="189"/>
      <c r="F31" s="188" t="str">
        <f t="shared" si="3"/>
        <v xml:space="preserve"> </v>
      </c>
      <c r="G31" s="141" t="str">
        <f t="shared" si="2"/>
        <v/>
      </c>
      <c r="N31" s="133"/>
    </row>
    <row r="32" spans="1:17" x14ac:dyDescent="0.2">
      <c r="A32" s="156">
        <v>18</v>
      </c>
      <c r="B32" s="341" t="s">
        <v>109</v>
      </c>
      <c r="C32" s="342"/>
      <c r="D32" s="189"/>
      <c r="E32" s="189"/>
      <c r="F32" s="188" t="str">
        <f t="shared" si="3"/>
        <v xml:space="preserve"> </v>
      </c>
      <c r="G32" s="141" t="str">
        <f t="shared" si="2"/>
        <v/>
      </c>
      <c r="N32" s="133"/>
    </row>
    <row r="33" spans="1:14" x14ac:dyDescent="0.2">
      <c r="A33" s="156">
        <v>19</v>
      </c>
      <c r="B33" s="341" t="s">
        <v>110</v>
      </c>
      <c r="C33" s="342"/>
      <c r="D33" s="189"/>
      <c r="E33" s="189"/>
      <c r="F33" s="188" t="str">
        <f t="shared" si="3"/>
        <v xml:space="preserve"> </v>
      </c>
      <c r="G33" s="141" t="str">
        <f t="shared" si="2"/>
        <v/>
      </c>
      <c r="N33" s="133"/>
    </row>
    <row r="34" spans="1:14" ht="13.5" thickBot="1" x14ac:dyDescent="0.25">
      <c r="A34" s="156">
        <v>20</v>
      </c>
      <c r="B34" s="341" t="s">
        <v>114</v>
      </c>
      <c r="C34" s="342"/>
      <c r="D34" s="193"/>
      <c r="E34" s="189"/>
      <c r="F34" s="188" t="str">
        <f t="shared" si="3"/>
        <v xml:space="preserve"> </v>
      </c>
      <c r="G34" s="141" t="str">
        <f t="shared" si="2"/>
        <v/>
      </c>
      <c r="H34" s="141"/>
      <c r="I34" s="141"/>
      <c r="J34" s="141"/>
      <c r="K34" s="141"/>
      <c r="N34" s="133"/>
    </row>
    <row r="35" spans="1:14" ht="13.5" thickBot="1" x14ac:dyDescent="0.25">
      <c r="A35" s="138"/>
      <c r="B35" s="331"/>
      <c r="C35" s="332"/>
      <c r="D35" s="189"/>
      <c r="E35" s="189"/>
      <c r="F35" s="188" t="str">
        <f t="shared" si="3"/>
        <v xml:space="preserve"> </v>
      </c>
      <c r="G35" s="141" t="str">
        <f t="shared" si="2"/>
        <v/>
      </c>
      <c r="H35" s="141"/>
      <c r="I35" s="141"/>
      <c r="J35" s="141"/>
      <c r="K35" s="141"/>
      <c r="N35" s="133"/>
    </row>
    <row r="36" spans="1:14" ht="14.45" customHeight="1" thickBot="1" x14ac:dyDescent="0.25">
      <c r="A36" s="333" t="str">
        <f>IF(D34&gt;0,IF(B35="","Nezapomeňte uvést ostatní zdroje financování","")," ")</f>
        <v xml:space="preserve"> </v>
      </c>
      <c r="B36" s="333"/>
      <c r="C36" s="333"/>
      <c r="D36" s="336"/>
      <c r="E36" s="336"/>
      <c r="F36" s="337"/>
      <c r="G36" s="141"/>
      <c r="H36" s="141"/>
      <c r="I36" s="141"/>
      <c r="J36" s="141"/>
      <c r="K36" s="141"/>
      <c r="N36" s="133"/>
    </row>
    <row r="37" spans="1:14" ht="13.5" thickBot="1" x14ac:dyDescent="0.25">
      <c r="A37" s="149" t="s">
        <v>170</v>
      </c>
      <c r="B37" s="150"/>
      <c r="C37" s="151"/>
      <c r="D37" s="194">
        <f>SUM(D26:D34)</f>
        <v>0</v>
      </c>
      <c r="E37" s="194">
        <f>SUM(E26:E34)</f>
        <v>0</v>
      </c>
      <c r="F37" s="195">
        <f>SUM(F26:F34)</f>
        <v>0</v>
      </c>
      <c r="G37" s="159"/>
      <c r="H37" s="141"/>
      <c r="I37" s="141"/>
      <c r="J37" s="141"/>
      <c r="K37" s="141"/>
      <c r="N37" s="133"/>
    </row>
    <row r="38" spans="1:14" ht="26.45" customHeight="1" thickBot="1" x14ac:dyDescent="0.25">
      <c r="A38" s="338"/>
      <c r="B38" s="339"/>
      <c r="C38" s="339"/>
      <c r="D38" s="339"/>
      <c r="E38" s="339"/>
      <c r="F38" s="340"/>
      <c r="G38" s="159"/>
      <c r="H38" s="196" t="s">
        <v>206</v>
      </c>
      <c r="I38" s="196"/>
      <c r="J38" s="141"/>
      <c r="K38" s="141"/>
      <c r="N38" s="133"/>
    </row>
    <row r="39" spans="1:14" ht="13.5" thickBot="1" x14ac:dyDescent="0.25">
      <c r="A39" s="149" t="s">
        <v>111</v>
      </c>
      <c r="B39" s="149"/>
      <c r="C39" s="160"/>
      <c r="D39" s="197">
        <f>D22+D25+D37</f>
        <v>0</v>
      </c>
      <c r="E39" s="197">
        <f>E22+E25+E37</f>
        <v>0</v>
      </c>
      <c r="F39" s="198">
        <f>F37+F25+F22</f>
        <v>0</v>
      </c>
      <c r="G39" s="161" t="str">
        <f>IF(F39&gt;1,"Čerpané prostředky jsou vyšší než zdroje. Prosím, zkontrolujte!","")</f>
        <v/>
      </c>
      <c r="H39" s="199" t="str">
        <f>IF(D39&gt;=C7,"OK","Chyba - doplňte zdroje")</f>
        <v>OK</v>
      </c>
      <c r="I39" s="200"/>
    </row>
    <row r="40" spans="1:14" ht="34.9" customHeight="1" x14ac:dyDescent="0.2">
      <c r="A40" s="345" t="s">
        <v>112</v>
      </c>
      <c r="B40" s="345"/>
      <c r="C40" s="345"/>
      <c r="D40" s="345"/>
      <c r="E40" s="345"/>
      <c r="F40" s="345"/>
    </row>
    <row r="41" spans="1:14" x14ac:dyDescent="0.2">
      <c r="A41" s="162"/>
      <c r="B41" s="131"/>
      <c r="C41" s="132"/>
      <c r="D41" s="132"/>
      <c r="E41" s="132"/>
      <c r="F41" s="132"/>
    </row>
    <row r="43" spans="1:14" ht="15" x14ac:dyDescent="0.25">
      <c r="C43" s="7" t="s">
        <v>223</v>
      </c>
      <c r="D43" s="6"/>
      <c r="E43" s="6"/>
    </row>
    <row r="44" spans="1:14" ht="15" x14ac:dyDescent="0.25">
      <c r="C44" s="7"/>
      <c r="D44" s="6"/>
      <c r="E44" s="6"/>
    </row>
    <row r="45" spans="1:14" ht="15" x14ac:dyDescent="0.25">
      <c r="C45" s="7"/>
      <c r="D45" s="6"/>
      <c r="E45" s="6"/>
    </row>
    <row r="46" spans="1:14" ht="15" x14ac:dyDescent="0.2">
      <c r="C46" s="246" t="s">
        <v>51</v>
      </c>
      <c r="D46" s="246"/>
      <c r="E46" s="28" t="s">
        <v>52</v>
      </c>
    </row>
    <row r="47" spans="1:14" ht="15" x14ac:dyDescent="0.2">
      <c r="C47" s="346">
        <f>'1. SOUHRNNÉ INFORMACE'!A44</f>
        <v>0</v>
      </c>
      <c r="D47" s="347"/>
      <c r="E47" s="29"/>
    </row>
    <row r="48" spans="1:14" ht="15" x14ac:dyDescent="0.2">
      <c r="C48" s="346">
        <f>'1. SOUHRNNÉ INFORMACE'!A45</f>
        <v>0</v>
      </c>
      <c r="D48" s="347"/>
      <c r="E48" s="29"/>
    </row>
    <row r="49" spans="3:5" ht="15" x14ac:dyDescent="0.2">
      <c r="C49" s="346">
        <f>'1. SOUHRNNÉ INFORMACE'!A46</f>
        <v>0</v>
      </c>
      <c r="D49" s="347"/>
      <c r="E49" s="29"/>
    </row>
    <row r="50" spans="3:5" ht="15" x14ac:dyDescent="0.2">
      <c r="C50" s="346">
        <f>'1. SOUHRNNÉ INFORMACE'!A47</f>
        <v>0</v>
      </c>
      <c r="D50" s="347"/>
      <c r="E50" s="29"/>
    </row>
    <row r="51" spans="3:5" ht="15" x14ac:dyDescent="0.2">
      <c r="C51" s="52"/>
      <c r="D51" s="11"/>
      <c r="E51" s="26"/>
    </row>
    <row r="52" spans="3:5" ht="15" x14ac:dyDescent="0.2">
      <c r="C52" s="52"/>
      <c r="D52" s="11"/>
      <c r="E52" s="204"/>
    </row>
    <row r="53" spans="3:5" ht="15" x14ac:dyDescent="0.2">
      <c r="C53" s="52"/>
      <c r="D53" s="11"/>
      <c r="E53" s="205"/>
    </row>
    <row r="54" spans="3:5" ht="15" x14ac:dyDescent="0.25">
      <c r="C54" s="52"/>
      <c r="D54" s="6"/>
      <c r="E54" s="206"/>
    </row>
    <row r="55" spans="3:5" x14ac:dyDescent="0.2">
      <c r="C55" s="52"/>
      <c r="D55" s="52"/>
      <c r="E55" s="60" t="s">
        <v>71</v>
      </c>
    </row>
  </sheetData>
  <sheetProtection algorithmName="SHA-512" hashValue="sab8um/bOrEFUn8gRKcfNROouzPEN42elNuKcgOjjtitG3wCZR2x4r51JtQKXBVENWhOP0oDuMpFYyPFRzTafg==" saltValue="4MTZxC37bfh7StakiOCX0w==" spinCount="100000" sheet="1" formatCells="0" formatColumns="0" formatRows="0" insertColumns="0" insertRows="0" insertHyperlinks="0" deleteColumns="0" deleteRows="0" selectLockedCells="1" sort="0" autoFilter="0" pivotTables="0"/>
  <mergeCells count="45">
    <mergeCell ref="G8:T8"/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D36:F36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</mergeCells>
  <conditionalFormatting sqref="E12:E18">
    <cfRule type="cellIs" dxfId="22" priority="21" operator="equal">
      <formula>0</formula>
    </cfRule>
  </conditionalFormatting>
  <conditionalFormatting sqref="D12:D19">
    <cfRule type="cellIs" dxfId="21" priority="20" operator="equal">
      <formula>0</formula>
    </cfRule>
  </conditionalFormatting>
  <conditionalFormatting sqref="E19">
    <cfRule type="cellIs" dxfId="20" priority="19" operator="equal">
      <formula>0</formula>
    </cfRule>
  </conditionalFormatting>
  <conditionalFormatting sqref="F39">
    <cfRule type="cellIs" dxfId="19" priority="16" operator="equal">
      <formula>1</formula>
    </cfRule>
    <cfRule type="cellIs" dxfId="18" priority="17" operator="lessThan">
      <formula>1</formula>
    </cfRule>
    <cfRule type="cellIs" dxfId="17" priority="18" operator="greaterThan">
      <formula>1</formula>
    </cfRule>
  </conditionalFormatting>
  <conditionalFormatting sqref="D33">
    <cfRule type="cellIs" dxfId="16" priority="12" operator="equal">
      <formula>0</formula>
    </cfRule>
  </conditionalFormatting>
  <conditionalFormatting sqref="E26:E29">
    <cfRule type="cellIs" dxfId="15" priority="15" operator="equal">
      <formula>0</formula>
    </cfRule>
  </conditionalFormatting>
  <conditionalFormatting sqref="D34">
    <cfRule type="cellIs" dxfId="14" priority="14" operator="equal">
      <formula>0</formula>
    </cfRule>
  </conditionalFormatting>
  <conditionalFormatting sqref="D27:D32">
    <cfRule type="cellIs" dxfId="13" priority="13" operator="equal">
      <formula>0</formula>
    </cfRule>
  </conditionalFormatting>
  <conditionalFormatting sqref="C47:C50">
    <cfRule type="cellIs" dxfId="12" priority="11" operator="equal">
      <formula>0</formula>
    </cfRule>
  </conditionalFormatting>
  <conditionalFormatting sqref="C23:C24">
    <cfRule type="cellIs" dxfId="11" priority="10" operator="equal">
      <formula>0</formula>
    </cfRule>
  </conditionalFormatting>
  <conditionalFormatting sqref="D23:D24">
    <cfRule type="cellIs" dxfId="10" priority="9" operator="equal">
      <formula>0</formula>
    </cfRule>
  </conditionalFormatting>
  <conditionalFormatting sqref="E23:E24">
    <cfRule type="cellIs" dxfId="9" priority="8" operator="equal">
      <formula>0</formula>
    </cfRule>
  </conditionalFormatting>
  <conditionalFormatting sqref="D26">
    <cfRule type="cellIs" dxfId="8" priority="7" operator="equal">
      <formula>0</formula>
    </cfRule>
  </conditionalFormatting>
  <conditionalFormatting sqref="B35">
    <cfRule type="expression" dxfId="7" priority="22">
      <formula>$D$34&gt;0</formula>
    </cfRule>
  </conditionalFormatting>
  <conditionalFormatting sqref="B35:C35">
    <cfRule type="notContainsBlanks" dxfId="6" priority="6" stopIfTrue="1">
      <formula>LEN(TRIM(B35))&gt;0</formula>
    </cfRule>
  </conditionalFormatting>
  <conditionalFormatting sqref="B20">
    <cfRule type="expression" dxfId="5" priority="23">
      <formula>$D$19&gt;0</formula>
    </cfRule>
  </conditionalFormatting>
  <conditionalFormatting sqref="B20:C20">
    <cfRule type="notContainsBlanks" dxfId="4" priority="5" stopIfTrue="1">
      <formula>LEN(TRIM(B20))&gt;0</formula>
    </cfRule>
  </conditionalFormatting>
  <conditionalFormatting sqref="E30:E34">
    <cfRule type="cellIs" dxfId="3" priority="4" operator="equal">
      <formula>0</formula>
    </cfRule>
  </conditionalFormatting>
  <conditionalFormatting sqref="E1">
    <cfRule type="cellIs" dxfId="2" priority="3" operator="equal">
      <formula>0</formula>
    </cfRule>
  </conditionalFormatting>
  <conditionalFormatting sqref="E1">
    <cfRule type="containsText" dxfId="1" priority="2" operator="containsText" text="21">
      <formula>NOT(ISERROR(SEARCH("21",E1)))</formula>
    </cfRule>
  </conditionalFormatting>
  <conditionalFormatting sqref="C7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C24" xr:uid="{D7AF49D6-CBD6-4467-BC39-C42D11B2A256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2021-12-15T16:30:21Z</cp:lastPrinted>
  <dcterms:created xsi:type="dcterms:W3CDTF">2021-11-13T18:08:13Z</dcterms:created>
  <dcterms:modified xsi:type="dcterms:W3CDTF">2022-09-09T12:36:17Z</dcterms:modified>
  <cp:category/>
  <cp:contentStatus/>
</cp:coreProperties>
</file>