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US/2023/"/>
    </mc:Choice>
  </mc:AlternateContent>
  <xr:revisionPtr revIDLastSave="436" documentId="13_ncr:1_{D1AC8A18-1B75-4590-8214-57062C226A04}" xr6:coauthVersionLast="47" xr6:coauthVersionMax="47" xr10:uidLastSave="{4FE351EE-763F-401B-B47B-A7868F859E95}"/>
  <bookViews>
    <workbookView xWindow="-120" yWindow="-120" windowWidth="29040" windowHeight="1584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Rozpočet'!$C$1:$E$29</definedName>
    <definedName name="_xlnm.Print_Area" localSheetId="4">'Aktivita 2 - Koneční příjemci'!$A$1:$G$37</definedName>
    <definedName name="_xlnm.Print_Area" localSheetId="3">'Aktivita 2 - Rozpočet'!$C$1:$E$39</definedName>
    <definedName name="_xlnm.Print_Area" localSheetId="6">'Aktivita 3 - Koneční příjemci'!$A$1:$G$37</definedName>
    <definedName name="_xlnm.Print_Area" localSheetId="5">'Aktivita 3 - Rozpočet'!$C$1:$E$39</definedName>
    <definedName name="_xlnm.Print_Area" localSheetId="8">'Aktivita 4 - Koneční příjemci'!$A$1:$G$37</definedName>
    <definedName name="_xlnm.Print_Area" localSheetId="7">'Aktivita 4 - Rozpočet'!$C$1:$E$39</definedName>
    <definedName name="_xlnm.Print_Area" localSheetId="10">'Aktivita 5 - Koneční příjemci'!$A$1:$G$37</definedName>
    <definedName name="_xlnm.Print_Area" localSheetId="9">'Aktivita 5 - Rozpočet'!$C$1:$E$39</definedName>
    <definedName name="_xlnm.Print_Area" localSheetId="0">'Souhrnný rozpočet'!$C$1:$E$49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6" l="1"/>
  <c r="B1" i="18"/>
  <c r="B1" i="20"/>
  <c r="B1" i="22"/>
  <c r="D28" i="21"/>
  <c r="D28" i="19"/>
  <c r="D28" i="17"/>
  <c r="D39" i="1" s="1"/>
  <c r="D28" i="15"/>
  <c r="D36" i="1" s="1"/>
  <c r="D18" i="1"/>
  <c r="D19" i="1"/>
  <c r="D20" i="1"/>
  <c r="D21" i="1"/>
  <c r="D22" i="1"/>
  <c r="D24" i="1"/>
  <c r="D25" i="1"/>
  <c r="D28" i="1"/>
  <c r="D29" i="1"/>
  <c r="D15" i="1"/>
  <c r="D16" i="1"/>
  <c r="D11" i="1"/>
  <c r="D12" i="1"/>
  <c r="D10" i="1"/>
  <c r="D24" i="4"/>
  <c r="D20" i="4"/>
  <c r="D14" i="4"/>
  <c r="D11" i="4"/>
  <c r="D6" i="4"/>
  <c r="D24" i="15"/>
  <c r="D23" i="15" s="1"/>
  <c r="D20" i="15"/>
  <c r="D14" i="15"/>
  <c r="D10" i="15" s="1"/>
  <c r="D11" i="15"/>
  <c r="D6" i="15"/>
  <c r="D5" i="15" s="1"/>
  <c r="D24" i="17"/>
  <c r="D23" i="17" s="1"/>
  <c r="D20" i="17"/>
  <c r="D14" i="17"/>
  <c r="D11" i="17"/>
  <c r="D10" i="17" s="1"/>
  <c r="D6" i="17"/>
  <c r="D5" i="17" s="1"/>
  <c r="D24" i="19"/>
  <c r="D23" i="19" s="1"/>
  <c r="D20" i="19"/>
  <c r="D14" i="19"/>
  <c r="D11" i="19"/>
  <c r="D10" i="19" s="1"/>
  <c r="D6" i="19"/>
  <c r="D5" i="19" s="1"/>
  <c r="D20" i="21"/>
  <c r="D24" i="21"/>
  <c r="D23" i="21" s="1"/>
  <c r="D14" i="21"/>
  <c r="D11" i="21"/>
  <c r="D10" i="21" s="1"/>
  <c r="D6" i="21"/>
  <c r="D5" i="21" s="1"/>
  <c r="D27" i="21" l="1"/>
  <c r="D44" i="1" s="1"/>
  <c r="D17" i="1"/>
  <c r="D14" i="1"/>
  <c r="D9" i="1"/>
  <c r="D23" i="1"/>
  <c r="D27" i="15"/>
  <c r="D35" i="1" s="1"/>
  <c r="D27" i="1"/>
  <c r="D5" i="4"/>
  <c r="D8" i="1" s="1"/>
  <c r="D23" i="4"/>
  <c r="D26" i="1" s="1"/>
  <c r="D10" i="4"/>
  <c r="D34" i="1"/>
  <c r="D29" i="15"/>
  <c r="D27" i="17"/>
  <c r="D38" i="1" s="1"/>
  <c r="D37" i="1" s="1"/>
  <c r="D27" i="19"/>
  <c r="D29" i="19" s="1"/>
  <c r="D45" i="1"/>
  <c r="D42" i="1"/>
  <c r="D27" i="4" l="1"/>
  <c r="D32" i="1" s="1"/>
  <c r="D13" i="1"/>
  <c r="D29" i="17"/>
  <c r="D41" i="1"/>
  <c r="D40" i="1" s="1"/>
  <c r="D43" i="1"/>
  <c r="D29" i="21"/>
  <c r="D28" i="4"/>
  <c r="D33" i="1" s="1"/>
  <c r="D47" i="1" s="1"/>
  <c r="D31" i="1" l="1"/>
  <c r="D46" i="1"/>
  <c r="D29" i="4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4" i="22" s="1"/>
  <c r="C5" i="22" s="1"/>
  <c r="C8" i="22"/>
  <c r="C7" i="22"/>
  <c r="F4" i="22"/>
  <c r="E4" i="22"/>
  <c r="D4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4" i="20" s="1"/>
  <c r="C5" i="20" s="1"/>
  <c r="C8" i="20"/>
  <c r="C7" i="20"/>
  <c r="F4" i="20"/>
  <c r="E4" i="20"/>
  <c r="D4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4" i="18" s="1"/>
  <c r="C5" i="18" s="1"/>
  <c r="C8" i="18"/>
  <c r="C7" i="18"/>
  <c r="F4" i="18"/>
  <c r="E4" i="18"/>
  <c r="D4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4" i="16" s="1"/>
  <c r="C5" i="16" s="1"/>
  <c r="F4" i="16"/>
  <c r="E4" i="16"/>
  <c r="D4" i="16"/>
  <c r="C27" i="2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1" i="2" l="1"/>
  <c r="D4" i="2"/>
  <c r="E4" i="2"/>
  <c r="F4" i="2"/>
  <c r="C4" i="2" l="1"/>
  <c r="C5" i="2" s="1"/>
  <c r="D48" i="1" l="1"/>
  <c r="E20" i="1" s="1"/>
</calcChain>
</file>

<file path=xl/sharedStrings.xml><?xml version="1.0" encoding="utf-8"?>
<sst xmlns="http://schemas.openxmlformats.org/spreadsheetml/2006/main" count="278" uniqueCount="77">
  <si>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</si>
  <si>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</si>
  <si>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</si>
  <si>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</si>
  <si>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</si>
  <si>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</si>
  <si>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</si>
  <si>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</si>
  <si>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</si>
  <si>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</si>
  <si>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</si>
  <si>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</si>
  <si>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</si>
  <si>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</si>
  <si>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</si>
  <si>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</si>
  <si>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</si>
  <si>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</si>
  <si>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</si>
  <si>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</si>
  <si>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</si>
  <si>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</si>
  <si>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</si>
  <si>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vyplňujte pouze bílá pole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</si>
  <si>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</si>
  <si>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</si>
  <si>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</si>
  <si>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</si>
  <si>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</si>
  <si>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</si>
  <si>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</si>
  <si>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</si>
  <si>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</si>
  <si>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</si>
  <si>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</si>
  <si>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</si>
  <si>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</si>
  <si>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</si>
  <si>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Způsobilé náklady CELKEM</t>
  </si>
  <si>
    <t>Způsobilé náklady konečných příjemců CELKEM</t>
  </si>
  <si>
    <t xml:space="preserve">"Požadovaná výše dotace na aktivitu
- položkový rozpočet pro rok 2022"	</t>
  </si>
  <si>
    <t>Náklady [v Kč]</t>
  </si>
  <si>
    <t>Náklady rozpočtu všech aktivit</t>
  </si>
  <si>
    <t>Požadovaná výše dotace CELKEM na aktivitu</t>
  </si>
  <si>
    <t>Požadovaná výše dotace CELKEM</t>
  </si>
  <si>
    <t>Způsobilé náklady žadatele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</si>
  <si>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</si>
  <si>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</si>
  <si>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</si>
  <si>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</si>
  <si>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</si>
  <si>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</si>
  <si>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Standardní úrazové a cestovní pojištění, pojištění odpovědnosti za škodu, pojištění sportovních potřeb a sportovního materiálu souvisejících s plněním účelu Výzvy a oblasti podpory,</t>
  </si>
  <si>
    <t>Cestovné, startovné a náklady na dopravu souvisejících s plněním účelu Výzvy a oblasti podpory,</t>
  </si>
  <si>
    <t xml:space="preserve">"Požadovaná výše dotace na aktivitu
- položkový rozpočet pro rok 2023"	</t>
  </si>
  <si>
    <t>50</t>
  </si>
  <si>
    <t>Spotřebované nákupy</t>
  </si>
  <si>
    <t>Spotřeba materiálu</t>
  </si>
  <si>
    <t>Ostatní spotřební materiál související souvisejících s plněním účelu Výzvy a oblasti podpory,</t>
  </si>
  <si>
    <t>Služby</t>
  </si>
  <si>
    <t>Opravy a udržování</t>
  </si>
  <si>
    <t>Ostatní služby</t>
  </si>
  <si>
    <t>Osobní náklady</t>
  </si>
  <si>
    <t>Zákonné sociální pojištění</t>
  </si>
  <si>
    <t>Jiné provozní náklady</t>
  </si>
  <si>
    <t>Ostatní náklady z činnosti</t>
  </si>
  <si>
    <t xml:space="preserve">ostatní náklady účtované na účet 511 a související s plněním účelu Výzvy a oblasti podpory </t>
  </si>
  <si>
    <t>Ostatní náklady účtované na účet 549 a vztahující se k aktivitám prokazatelně souvisejících s plněním účelu Výzvy a oblasti podpory</t>
  </si>
  <si>
    <t>ostatní služby související s plněním účelu Výzvy a oblasti podpory</t>
  </si>
  <si>
    <t>Výzva 29/2022 Univerzitní sport 2023</t>
  </si>
  <si>
    <t>Výdaje na osobní náklady zaměstnanců podílejících se na aktivitách souvisejících s plněním účelu Výzvy a oblasti podpory dle bodu 3.1. a 3.2., do maximální výše 60 tis. Kč na osobu a měsíc bez příslušných zákonných odvodů. Z dotace lze hradit i související povinné zákonné odvody zaměstnavatele, které nejsou do výše limitu (60 tis. Kč) zahrnuty. Limit 60 tis. Kč je platný jak pro výkon práce v pracovním poměru, tak i v souladu s §75 a 76 zákoníku práce (dále jen „ZP“) na základě dohod o pracích konaných mimo pracovní poměr, tj. dohod o provedení práce (dále jen DPP“)  a o pracovní činnosti (dále jen „DPČ“), hodinová sazba dohod o pracích konaných mimo pracovní poměr však nesmí překročit 400 Kč / hodinu. Limit 60 tis. Kč na osobu a měsíc se vztahuje ke stanovené týdenní pracovní době § 79 ZP  a platí i pro kombinaci pracovního poměru (dále jen „PP“) a DPP / DPČ. Při sjednání kratší pracovní doby u PP (§33 ZP) pod rozsah stanovený v § 79 ZP se limit 60 tis. Kč poměrně krátí. Limit 60 tis. Kč na osobu a měsíc platí za stejných podmínek i pro osobní výkon služeb (např. služby poskytované jako živnost či OSVČ)</t>
  </si>
  <si>
    <t>náklady na trenérské služby, lékařské a zdravotní služby, metodické služby, služby technického a servisního zabezpečení, souvisejících s plněním účelu Výzvy a oblasti podpory dle bodu 3.1. a 3.2., jedná-li se o osobní výkon služeb platí limit stanovený pro osobní náklady zaměstnanců dle bodu 9.1. písm. a)</t>
  </si>
  <si>
    <t>vybavení drobným hmotným majetkem souvisejících s plněním účelu Výzvy a oblasti podpory dle bodu 3.1. a 3.2., jehož ocenění je nižší/rovno 60 tis. Kč</t>
  </si>
  <si>
    <t xml:space="preserve">vybavení drobným nehmotným majetkem souvisejících s plněním účelu Výzvy a oblasti podpory dle bodu 3.1. a 3.2., jehož ocenění je nižší/rovno 80 tis. Kč,  </t>
  </si>
  <si>
    <t>nájemné prostor a zařízení souvisejících s plněním účelu Výzvy a oblasti podpory dle bodu 3.1. a 3.2.</t>
  </si>
  <si>
    <t>náklady na propagaci související s aktivitami sportovní organizace, souvisejících s plněním účelu Výzvy a oblasti podpory dle bodu 3.1. a 3.2., a odměny za sportovní výsledky, v součtu však nejvýše do 15 % z celkových způsobilých nákladů</t>
  </si>
  <si>
    <t>Náklady na ubytování a stravování souvisejících s plněním účelu Výzvy a oblasti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</si>
</sst>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rgb="FFEDEBEB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26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23"/>
      </patternFill>
    </fill>
    <fill>
      <patternFill patternType="solid">
        <fgColor rgb="FFEC1F27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16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2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4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19" fillId="3" borderId="0" xfId="0" applyFont="1" applyFill="1" applyAlignment="1">
      <alignment horizontal="left" vertical="top" wrapText="1"/>
    </xf>
    <xf numFmtId="0" fontId="19" fillId="3" borderId="0" xfId="0" applyFont="1" applyFill="1" applyAlignment="1">
      <alignment vertical="top"/>
    </xf>
    <xf numFmtId="164" fontId="23" fillId="3" borderId="0" xfId="0" applyNumberFormat="1" applyFont="1" applyFill="1" applyAlignment="1">
      <alignment vertical="top"/>
    </xf>
    <xf numFmtId="0" fontId="19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left" vertical="top"/>
    </xf>
    <xf numFmtId="0" fontId="14" fillId="3" borderId="15" xfId="0" applyFont="1" applyFill="1" applyBorder="1" applyAlignment="1">
      <alignment horizontal="left" vertical="top" wrapText="1"/>
    </xf>
    <xf numFmtId="49" fontId="0" fillId="3" borderId="15" xfId="0" applyNumberFormat="1" applyFill="1" applyBorder="1" applyAlignment="1">
      <alignment vertical="top"/>
    </xf>
    <xf numFmtId="164" fontId="1" fillId="3" borderId="15" xfId="1" applyNumberFormat="1" applyFont="1" applyFill="1" applyBorder="1" applyAlignment="1" applyProtection="1">
      <alignment vertical="top"/>
    </xf>
    <xf numFmtId="164" fontId="10" fillId="3" borderId="15" xfId="1" applyNumberFormat="1" applyFont="1" applyFill="1" applyBorder="1" applyAlignment="1" applyProtection="1">
      <alignment vertical="top"/>
    </xf>
    <xf numFmtId="0" fontId="14" fillId="3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0" fillId="2" borderId="0" xfId="1" applyNumberFormat="1" applyFont="1" applyFill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0" fillId="2" borderId="0" xfId="0" applyFill="1"/>
    <xf numFmtId="0" fontId="16" fillId="2" borderId="0" xfId="0" applyFont="1" applyFill="1"/>
    <xf numFmtId="0" fontId="4" fillId="2" borderId="0" xfId="0" applyFont="1" applyFill="1" applyAlignment="1">
      <alignment horizontal="center" vertical="center"/>
    </xf>
    <xf numFmtId="0" fontId="13" fillId="0" borderId="35" xfId="0" applyFont="1" applyBorder="1" applyAlignment="1" applyProtection="1">
      <alignment horizontal="left" wrapText="1"/>
      <protection locked="0"/>
    </xf>
    <xf numFmtId="0" fontId="13" fillId="0" borderId="27" xfId="0" applyFont="1" applyBorder="1" applyAlignment="1" applyProtection="1">
      <alignment horizontal="left" wrapText="1"/>
      <protection locked="0"/>
    </xf>
    <xf numFmtId="0" fontId="13" fillId="0" borderId="30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wrapText="1"/>
      <protection locked="0"/>
    </xf>
    <xf numFmtId="0" fontId="13" fillId="0" borderId="32" xfId="0" applyFont="1" applyBorder="1" applyAlignment="1" applyProtection="1">
      <alignment horizontal="left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49" fontId="0" fillId="4" borderId="39" xfId="0" applyNumberFormat="1" applyFill="1" applyBorder="1" applyAlignment="1" applyProtection="1">
      <alignment vertical="top"/>
      <protection locked="0"/>
    </xf>
    <xf numFmtId="164" fontId="10" fillId="4" borderId="39" xfId="1" applyNumberFormat="1" applyFont="1" applyFill="1" applyBorder="1" applyAlignment="1" applyProtection="1">
      <alignment vertical="top"/>
      <protection locked="0"/>
    </xf>
    <xf numFmtId="0" fontId="14" fillId="4" borderId="39" xfId="0" applyFont="1" applyFill="1" applyBorder="1" applyAlignment="1" applyProtection="1">
      <alignment horizontal="left" vertical="top"/>
      <protection locked="0"/>
    </xf>
    <xf numFmtId="0" fontId="4" fillId="3" borderId="39" xfId="1" applyNumberFormat="1" applyFont="1" applyFill="1" applyBorder="1" applyAlignment="1" applyProtection="1">
      <alignment vertical="top"/>
    </xf>
    <xf numFmtId="49" fontId="30" fillId="5" borderId="2" xfId="0" applyNumberFormat="1" applyFont="1" applyFill="1" applyBorder="1" applyAlignment="1">
      <alignment vertical="top" wrapText="1"/>
    </xf>
    <xf numFmtId="49" fontId="32" fillId="5" borderId="36" xfId="0" applyNumberFormat="1" applyFont="1" applyFill="1" applyBorder="1" applyAlignment="1">
      <alignment vertical="center" wrapText="1"/>
    </xf>
    <xf numFmtId="49" fontId="31" fillId="5" borderId="37" xfId="0" applyNumberFormat="1" applyFont="1" applyFill="1" applyBorder="1" applyAlignment="1">
      <alignment horizontal="center" vertical="center" wrapText="1"/>
    </xf>
    <xf numFmtId="49" fontId="33" fillId="5" borderId="38" xfId="0" applyNumberFormat="1" applyFont="1" applyFill="1" applyBorder="1" applyAlignment="1">
      <alignment horizontal="left" vertical="top" wrapText="1"/>
    </xf>
    <xf numFmtId="49" fontId="34" fillId="6" borderId="16" xfId="0" applyNumberFormat="1" applyFont="1" applyFill="1" applyBorder="1" applyAlignment="1">
      <alignment horizontal="left" vertical="center" wrapText="1"/>
    </xf>
    <xf numFmtId="164" fontId="34" fillId="6" borderId="20" xfId="1" applyNumberFormat="1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left" vertical="center"/>
    </xf>
    <xf numFmtId="164" fontId="5" fillId="7" borderId="14" xfId="1" applyNumberFormat="1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>
      <alignment horizontal="left" vertical="center" wrapText="1"/>
    </xf>
    <xf numFmtId="49" fontId="34" fillId="6" borderId="17" xfId="0" applyNumberFormat="1" applyFont="1" applyFill="1" applyBorder="1" applyAlignment="1">
      <alignment horizontal="left" vertical="center" wrapText="1"/>
    </xf>
    <xf numFmtId="164" fontId="34" fillId="6" borderId="21" xfId="1" applyNumberFormat="1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>
      <alignment horizontal="left" vertical="center" wrapText="1"/>
    </xf>
    <xf numFmtId="49" fontId="0" fillId="9" borderId="1" xfId="0" applyNumberFormat="1" applyFill="1" applyBorder="1" applyAlignment="1">
      <alignment horizontal="left" vertical="center" wrapText="1"/>
    </xf>
    <xf numFmtId="49" fontId="1" fillId="9" borderId="33" xfId="0" applyNumberFormat="1" applyFont="1" applyFill="1" applyBorder="1" applyAlignment="1">
      <alignment horizontal="left" vertical="center"/>
    </xf>
    <xf numFmtId="49" fontId="0" fillId="9" borderId="25" xfId="0" applyNumberFormat="1" applyFill="1" applyBorder="1" applyAlignment="1">
      <alignment horizontal="left" vertical="center" indent="2"/>
    </xf>
    <xf numFmtId="49" fontId="0" fillId="9" borderId="28" xfId="0" applyNumberFormat="1" applyFill="1" applyBorder="1" applyAlignment="1">
      <alignment horizontal="left" vertical="center" indent="2"/>
    </xf>
    <xf numFmtId="49" fontId="1" fillId="9" borderId="22" xfId="0" applyNumberFormat="1" applyFont="1" applyFill="1" applyBorder="1" applyAlignment="1">
      <alignment horizontal="left" vertical="center"/>
    </xf>
    <xf numFmtId="49" fontId="0" fillId="9" borderId="31" xfId="0" applyNumberFormat="1" applyFill="1" applyBorder="1" applyAlignment="1">
      <alignment horizontal="left" vertical="center" indent="2"/>
    </xf>
    <xf numFmtId="164" fontId="1" fillId="9" borderId="34" xfId="1" applyNumberFormat="1" applyFont="1" applyFill="1" applyBorder="1" applyAlignment="1" applyProtection="1">
      <alignment horizontal="center" vertical="center"/>
    </xf>
    <xf numFmtId="164" fontId="0" fillId="9" borderId="26" xfId="1" applyNumberFormat="1" applyFont="1" applyFill="1" applyBorder="1" applyAlignment="1" applyProtection="1">
      <alignment horizontal="center" vertical="center"/>
    </xf>
    <xf numFmtId="164" fontId="0" fillId="9" borderId="29" xfId="1" applyNumberFormat="1" applyFont="1" applyFill="1" applyBorder="1" applyAlignment="1" applyProtection="1">
      <alignment horizontal="center" vertical="center"/>
    </xf>
    <xf numFmtId="164" fontId="1" fillId="9" borderId="23" xfId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22" fillId="4" borderId="0" xfId="0" applyFont="1" applyFill="1" applyAlignment="1" applyProtection="1">
      <alignment horizontal="right" vertical="top"/>
      <protection locked="0"/>
    </xf>
    <xf numFmtId="0" fontId="17" fillId="4" borderId="0" xfId="0" applyFont="1" applyFill="1" applyAlignment="1">
      <alignment horizontal="right" wrapText="1"/>
    </xf>
    <xf numFmtId="49" fontId="24" fillId="10" borderId="0" xfId="0" applyNumberFormat="1" applyFont="1" applyFill="1" applyAlignment="1">
      <alignment vertical="center"/>
    </xf>
    <xf numFmtId="0" fontId="16" fillId="4" borderId="0" xfId="0" applyFont="1" applyFill="1"/>
    <xf numFmtId="0" fontId="4" fillId="9" borderId="39" xfId="1" applyNumberFormat="1" applyFont="1" applyFill="1" applyBorder="1" applyAlignment="1" applyProtection="1">
      <alignment vertical="top"/>
    </xf>
    <xf numFmtId="0" fontId="34" fillId="6" borderId="5" xfId="0" applyFont="1" applyFill="1" applyBorder="1" applyAlignment="1">
      <alignment horizontal="center" vertical="top" wrapText="1"/>
    </xf>
    <xf numFmtId="0" fontId="35" fillId="6" borderId="6" xfId="0" applyFont="1" applyFill="1" applyBorder="1" applyAlignment="1">
      <alignment horizontal="center" vertical="top" wrapText="1"/>
    </xf>
    <xf numFmtId="0" fontId="35" fillId="6" borderId="7" xfId="0" applyFont="1" applyFill="1" applyBorder="1" applyAlignment="1">
      <alignment horizontal="center" vertical="top" wrapText="1"/>
    </xf>
    <xf numFmtId="164" fontId="36" fillId="9" borderId="8" xfId="1" applyNumberFormat="1" applyFont="1" applyFill="1" applyBorder="1" applyAlignment="1" applyProtection="1">
      <alignment horizontal="center" vertical="center"/>
    </xf>
    <xf numFmtId="164" fontId="37" fillId="9" borderId="9" xfId="1" applyNumberFormat="1" applyFont="1" applyFill="1" applyBorder="1" applyAlignment="1" applyProtection="1">
      <alignment horizontal="center" vertical="center"/>
    </xf>
    <xf numFmtId="164" fontId="37" fillId="9" borderId="10" xfId="1" applyNumberFormat="1" applyFont="1" applyFill="1" applyBorder="1" applyAlignment="1" applyProtection="1">
      <alignment horizontal="center" vertical="center"/>
    </xf>
    <xf numFmtId="0" fontId="31" fillId="6" borderId="39" xfId="0" applyFont="1" applyFill="1" applyBorder="1" applyAlignment="1">
      <alignment horizontal="left" vertical="top" wrapText="1"/>
    </xf>
    <xf numFmtId="0" fontId="31" fillId="6" borderId="39" xfId="0" applyFont="1" applyFill="1" applyBorder="1" applyAlignment="1">
      <alignment horizontal="center" vertical="top"/>
    </xf>
    <xf numFmtId="0" fontId="34" fillId="6" borderId="39" xfId="0" applyFont="1" applyFill="1" applyBorder="1" applyAlignment="1">
      <alignment horizontal="center" vertical="top" wrapText="1"/>
    </xf>
    <xf numFmtId="0" fontId="39" fillId="9" borderId="39" xfId="0" applyFont="1" applyFill="1" applyBorder="1" applyAlignment="1">
      <alignment horizontal="center" vertical="top" wrapText="1"/>
    </xf>
    <xf numFmtId="0" fontId="33" fillId="6" borderId="39" xfId="0" applyFont="1" applyFill="1" applyBorder="1" applyAlignment="1">
      <alignment horizontal="left" vertical="top" wrapText="1"/>
    </xf>
    <xf numFmtId="0" fontId="12" fillId="11" borderId="0" xfId="0" applyFont="1" applyFill="1" applyAlignment="1">
      <alignment horizontal="left" vertical="top"/>
    </xf>
    <xf numFmtId="0" fontId="16" fillId="11" borderId="0" xfId="0" applyFont="1" applyFill="1" applyAlignment="1">
      <alignment vertical="top"/>
    </xf>
    <xf numFmtId="0" fontId="16" fillId="11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left" vertical="top" wrapText="1"/>
    </xf>
    <xf numFmtId="49" fontId="0" fillId="12" borderId="1" xfId="0" applyNumberFormat="1" applyFill="1" applyBorder="1" applyAlignment="1">
      <alignment horizontal="left" vertical="center" wrapText="1"/>
    </xf>
    <xf numFmtId="49" fontId="38" fillId="5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49" fontId="0" fillId="9" borderId="40" xfId="0" applyNumberFormat="1" applyFill="1" applyBorder="1" applyAlignment="1">
      <alignment horizontal="left" vertical="center" wrapText="1"/>
    </xf>
    <xf numFmtId="49" fontId="0" fillId="9" borderId="39" xfId="0" applyNumberFormat="1" applyFill="1" applyBorder="1" applyAlignment="1">
      <alignment horizontal="left" vertical="center" wrapText="1"/>
    </xf>
    <xf numFmtId="3" fontId="0" fillId="9" borderId="39" xfId="1" applyNumberFormat="1" applyFont="1" applyFill="1" applyBorder="1" applyAlignment="1" applyProtection="1">
      <alignment horizontal="center" vertical="center"/>
    </xf>
    <xf numFmtId="0" fontId="14" fillId="9" borderId="39" xfId="0" applyFont="1" applyFill="1" applyBorder="1" applyAlignment="1" applyProtection="1">
      <alignment horizontal="left" vertical="center" wrapText="1"/>
      <protection locked="0"/>
    </xf>
    <xf numFmtId="164" fontId="38" fillId="5" borderId="0" xfId="0" applyNumberFormat="1" applyFont="1" applyFill="1" applyAlignment="1" applyProtection="1">
      <alignment vertical="center" wrapText="1"/>
      <protection hidden="1"/>
    </xf>
    <xf numFmtId="164" fontId="0" fillId="13" borderId="13" xfId="1" applyNumberFormat="1" applyFont="1" applyFill="1" applyBorder="1" applyAlignment="1" applyProtection="1">
      <alignment horizontal="center" vertical="center"/>
      <protection locked="0"/>
    </xf>
    <xf numFmtId="0" fontId="14" fillId="13" borderId="12" xfId="0" applyFont="1" applyFill="1" applyBorder="1" applyAlignment="1" applyProtection="1">
      <alignment horizontal="left" vertical="center" wrapText="1"/>
      <protection locked="0"/>
    </xf>
    <xf numFmtId="164" fontId="0" fillId="9" borderId="13" xfId="1" applyNumberFormat="1" applyFont="1" applyFill="1" applyBorder="1" applyAlignment="1" applyProtection="1">
      <alignment horizontal="center" vertical="center"/>
      <protection locked="0"/>
    </xf>
    <xf numFmtId="164" fontId="40" fillId="6" borderId="13" xfId="1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right" wrapText="1"/>
    </xf>
    <xf numFmtId="49" fontId="31" fillId="5" borderId="3" xfId="0" applyNumberFormat="1" applyFont="1" applyFill="1" applyBorder="1" applyAlignment="1">
      <alignment horizontal="center" vertical="top"/>
    </xf>
    <xf numFmtId="49" fontId="31" fillId="5" borderId="4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93008</xdr:rowOff>
    </xdr:from>
    <xdr:to>
      <xdr:col>2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49"/>
  <sheetViews>
    <sheetView showGridLines="0" showZeros="0" tabSelected="1" workbookViewId="0">
      <pane ySplit="5" topLeftCell="A6" activePane="bottomLeft" state="frozen"/>
      <selection activeCell="A6" sqref="A6"/>
      <selection pane="bottomLeft" activeCell="C6" sqref="C6"/>
    </sheetView>
  </sheetViews>
  <sheetFormatPr defaultColWidth="11.42578125" defaultRowHeight="12.75" x14ac:dyDescent="0.2"/>
  <cols>
    <col min="1" max="1" width="4.5703125" style="31" bestFit="1" customWidth="1"/>
    <col min="2" max="2" width="4.42578125" style="31" customWidth="1"/>
    <col min="3" max="3" width="54.5703125" style="31" customWidth="1"/>
    <col min="4" max="4" width="20.42578125" style="31" customWidth="1"/>
    <col min="5" max="5" width="28.42578125" style="31" customWidth="1"/>
    <col min="6" max="16384" width="11.42578125" style="31"/>
  </cols>
  <sheetData>
    <row r="1" spans="1:8" ht="59.25" customHeight="1" x14ac:dyDescent="0.2">
      <c r="C1" s="68"/>
      <c r="D1" s="69"/>
      <c r="E1" s="70" t="s">
        <v>69</v>
      </c>
    </row>
    <row r="2" spans="1:8" ht="26.25" customHeight="1" x14ac:dyDescent="0.2">
      <c r="C2" s="102" t="s">
        <v>36</v>
      </c>
      <c r="D2" s="102"/>
      <c r="E2" s="102"/>
    </row>
    <row r="3" spans="1:8" s="32" customFormat="1" ht="6.75" x14ac:dyDescent="0.15">
      <c r="C3" s="71"/>
      <c r="D3" s="71"/>
      <c r="E3" s="71"/>
    </row>
    <row r="4" spans="1:8" ht="35.1" customHeight="1" thickBot="1" x14ac:dyDescent="0.25">
      <c r="C4" s="72" t="s">
        <v>37</v>
      </c>
      <c r="D4" s="105"/>
      <c r="E4" s="105"/>
    </row>
    <row r="5" spans="1:8" s="32" customFormat="1" ht="8.25" thickTop="1" thickBot="1" x14ac:dyDescent="0.2">
      <c r="C5" s="73"/>
      <c r="D5" s="73"/>
      <c r="E5" s="73"/>
    </row>
    <row r="6" spans="1:8" ht="18" x14ac:dyDescent="0.2">
      <c r="C6" s="45" t="s">
        <v>42</v>
      </c>
      <c r="D6" s="103"/>
      <c r="E6" s="104"/>
      <c r="G6" s="33"/>
      <c r="H6" s="33"/>
    </row>
    <row r="7" spans="1:8" ht="15.75" thickBot="1" x14ac:dyDescent="0.25">
      <c r="C7" s="46"/>
      <c r="D7" s="47" t="s">
        <v>41</v>
      </c>
      <c r="E7" s="48" t="s">
        <v>0</v>
      </c>
      <c r="G7" s="33"/>
      <c r="H7" s="33"/>
    </row>
    <row r="8" spans="1:8" ht="15.75" thickTop="1" x14ac:dyDescent="0.2">
      <c r="A8" s="91" t="s">
        <v>55</v>
      </c>
      <c r="B8" s="91"/>
      <c r="C8" s="91" t="s">
        <v>56</v>
      </c>
      <c r="D8" s="101">
        <f>'Aktivita 1 - Rozpočet'!D5+'Aktivita 2 - Rozpočet'!D5+'Aktivita 3 - Rozpočet'!D5+'Aktivita 4 - Rozpočet'!D5+'Aktivita 5 - Rozpočet'!D5</f>
        <v>0</v>
      </c>
      <c r="E8" s="91"/>
      <c r="G8" s="33"/>
      <c r="H8" s="33"/>
    </row>
    <row r="9" spans="1:8" ht="15" x14ac:dyDescent="0.2">
      <c r="A9" s="2"/>
      <c r="B9" s="92">
        <v>501</v>
      </c>
      <c r="C9" s="90" t="s">
        <v>57</v>
      </c>
      <c r="D9" s="98">
        <f>'Aktivita 1 - Rozpočet'!D6+'Aktivita 2 - Rozpočet'!D6+'Aktivita 3 - Rozpočet'!D6+'Aktivita 4 - Rozpočet'!D6+'Aktivita 5 - Rozpočet'!D6</f>
        <v>0</v>
      </c>
      <c r="E9" s="99"/>
      <c r="G9" s="33"/>
      <c r="H9" s="33"/>
    </row>
    <row r="10" spans="1:8" s="2" customFormat="1" ht="38.25" x14ac:dyDescent="0.2">
      <c r="C10" s="58" t="s">
        <v>72</v>
      </c>
      <c r="D10" s="100">
        <f>'Aktivita 1 - Rozpočet'!D7+'Aktivita 2 - Rozpočet'!D7+'Aktivita 3 - Rozpočet'!D7+'Aktivita 4 - Rozpočet'!D7+'Aktivita 5 - Rozpočet'!D7</f>
        <v>0</v>
      </c>
      <c r="E10" s="39"/>
    </row>
    <row r="11" spans="1:8" s="2" customFormat="1" ht="38.25" x14ac:dyDescent="0.2">
      <c r="C11" s="58" t="s">
        <v>73</v>
      </c>
      <c r="D11" s="100">
        <f>'Aktivita 1 - Rozpočet'!D8+'Aktivita 2 - Rozpočet'!D8+'Aktivita 3 - Rozpočet'!D8+'Aktivita 4 - Rozpočet'!D8+'Aktivita 5 - Rozpočet'!D8</f>
        <v>0</v>
      </c>
      <c r="E11" s="39"/>
    </row>
    <row r="12" spans="1:8" s="2" customFormat="1" ht="25.5" x14ac:dyDescent="0.2">
      <c r="C12" s="58" t="s">
        <v>58</v>
      </c>
      <c r="D12" s="100">
        <f>'Aktivita 1 - Rozpočet'!D9+'Aktivita 2 - Rozpočet'!D9+'Aktivita 3 - Rozpočet'!D9+'Aktivita 4 - Rozpočet'!D9+'Aktivita 5 - Rozpočet'!D9</f>
        <v>0</v>
      </c>
      <c r="E12" s="39"/>
    </row>
    <row r="13" spans="1:8" s="2" customFormat="1" x14ac:dyDescent="0.2">
      <c r="A13" s="91">
        <v>51</v>
      </c>
      <c r="B13" s="91"/>
      <c r="C13" s="91" t="s">
        <v>59</v>
      </c>
      <c r="D13" s="101">
        <f>'Aktivita 1 - Rozpočet'!D10+'Aktivita 2 - Rozpočet'!D10+'Aktivita 3 - Rozpočet'!D10+'Aktivita 4 - Rozpočet'!D10+'Aktivita 5 - Rozpočet'!D10</f>
        <v>0</v>
      </c>
      <c r="E13" s="91"/>
    </row>
    <row r="14" spans="1:8" s="2" customFormat="1" x14ac:dyDescent="0.2">
      <c r="B14" s="92">
        <v>511</v>
      </c>
      <c r="C14" s="90" t="s">
        <v>60</v>
      </c>
      <c r="D14" s="98">
        <f>'Aktivita 1 - Rozpočet'!D11+'Aktivita 2 - Rozpočet'!D11+'Aktivita 3 - Rozpočet'!D11+'Aktivita 4 - Rozpočet'!D11+'Aktivita 5 - Rozpočet'!D11</f>
        <v>0</v>
      </c>
      <c r="E14" s="99"/>
    </row>
    <row r="15" spans="1:8" s="2" customFormat="1" ht="25.5" x14ac:dyDescent="0.2">
      <c r="C15" s="58" t="s">
        <v>66</v>
      </c>
      <c r="D15" s="100">
        <f>'Aktivita 1 - Rozpočet'!D12+'Aktivita 2 - Rozpočet'!D12+'Aktivita 3 - Rozpočet'!D12+'Aktivita 4 - Rozpočet'!D12+'Aktivita 5 - Rozpočet'!D12</f>
        <v>0</v>
      </c>
      <c r="E15" s="39"/>
    </row>
    <row r="16" spans="1:8" s="2" customFormat="1" ht="25.5" x14ac:dyDescent="0.2">
      <c r="B16" s="92">
        <v>512</v>
      </c>
      <c r="C16" s="58" t="s">
        <v>53</v>
      </c>
      <c r="D16" s="100">
        <f>'Aktivita 1 - Rozpočet'!D13+'Aktivita 2 - Rozpočet'!D13+'Aktivita 3 - Rozpočet'!D13+'Aktivita 4 - Rozpočet'!D13+'Aktivita 5 - Rozpočet'!D13</f>
        <v>0</v>
      </c>
      <c r="E16" s="39"/>
    </row>
    <row r="17" spans="1:5" s="2" customFormat="1" x14ac:dyDescent="0.2">
      <c r="B17" s="92">
        <v>518</v>
      </c>
      <c r="C17" s="90" t="s">
        <v>61</v>
      </c>
      <c r="D17" s="98">
        <f>'Aktivita 1 - Rozpočet'!D14+'Aktivita 2 - Rozpočet'!D14+'Aktivita 3 - Rozpočet'!D14+'Aktivita 4 - Rozpočet'!D14+'Aktivita 5 - Rozpočet'!D14</f>
        <v>0</v>
      </c>
      <c r="E17" s="99"/>
    </row>
    <row r="18" spans="1:5" s="2" customFormat="1" ht="25.5" x14ac:dyDescent="0.2">
      <c r="C18" s="58" t="s">
        <v>74</v>
      </c>
      <c r="D18" s="100">
        <f>'Aktivita 1 - Rozpočet'!D15+'Aktivita 2 - Rozpočet'!D15+'Aktivita 3 - Rozpočet'!D15+'Aktivita 4 - Rozpočet'!D15+'Aktivita 5 - Rozpočet'!D15</f>
        <v>0</v>
      </c>
      <c r="E18" s="39"/>
    </row>
    <row r="19" spans="1:5" s="2" customFormat="1" ht="76.5" x14ac:dyDescent="0.2">
      <c r="C19" s="58" t="s">
        <v>71</v>
      </c>
      <c r="D19" s="100">
        <f>'Aktivita 1 - Rozpočet'!D16+'Aktivita 2 - Rozpočet'!D16+'Aktivita 3 - Rozpočet'!D16+'Aktivita 4 - Rozpočet'!D16+'Aktivita 5 - Rozpočet'!D16</f>
        <v>0</v>
      </c>
      <c r="E19" s="39"/>
    </row>
    <row r="20" spans="1:5" s="2" customFormat="1" ht="63.75" x14ac:dyDescent="0.2">
      <c r="C20" s="58" t="s">
        <v>75</v>
      </c>
      <c r="D20" s="100">
        <f>'Aktivita 1 - Rozpočet'!D17+'Aktivita 2 - Rozpočet'!D17+'Aktivita 3 - Rozpočet'!D17+'Aktivita 4 - Rozpočet'!D17+'Aktivita 5 - Rozpočet'!D17</f>
        <v>0</v>
      </c>
      <c r="E20" s="39" t="str">
        <f>IF($D$20&gt;0.15*D48,"Náklady v této položce mohou činit pouze 15 % z poskytnuté dotace.","")</f>
        <v/>
      </c>
    </row>
    <row r="21" spans="1:5" s="2" customFormat="1" ht="25.5" x14ac:dyDescent="0.2">
      <c r="C21" s="58" t="s">
        <v>76</v>
      </c>
      <c r="D21" s="100">
        <f>'Aktivita 1 - Rozpočet'!D18+'Aktivita 2 - Rozpočet'!D18+'Aktivita 3 - Rozpočet'!D18+'Aktivita 4 - Rozpočet'!D18+'Aktivita 5 - Rozpočet'!D18</f>
        <v>0</v>
      </c>
      <c r="E21" s="39"/>
    </row>
    <row r="22" spans="1:5" s="2" customFormat="1" ht="25.5" x14ac:dyDescent="0.2">
      <c r="C22" s="58" t="s">
        <v>68</v>
      </c>
      <c r="D22" s="100">
        <f>'Aktivita 1 - Rozpočet'!D19+'Aktivita 2 - Rozpočet'!D19+'Aktivita 3 - Rozpočet'!D19+'Aktivita 4 - Rozpočet'!D19+'Aktivita 5 - Rozpočet'!D19</f>
        <v>0</v>
      </c>
      <c r="E22" s="39"/>
    </row>
    <row r="23" spans="1:5" s="2" customFormat="1" x14ac:dyDescent="0.2">
      <c r="A23" s="91">
        <v>520</v>
      </c>
      <c r="B23" s="91"/>
      <c r="C23" s="91" t="s">
        <v>62</v>
      </c>
      <c r="D23" s="101">
        <f>'Aktivita 1 - Rozpočet'!D20+'Aktivita 2 - Rozpočet'!D20+'Aktivita 3 - Rozpočet'!D20+'Aktivita 4 - Rozpočet'!D20+'Aktivita 5 - Rozpočet'!D20</f>
        <v>0</v>
      </c>
      <c r="E23" s="91"/>
    </row>
    <row r="24" spans="1:5" s="2" customFormat="1" ht="255" x14ac:dyDescent="0.2">
      <c r="B24" s="92">
        <v>521</v>
      </c>
      <c r="C24" s="58" t="s">
        <v>70</v>
      </c>
      <c r="D24" s="100">
        <f>'Aktivita 1 - Rozpočet'!D21+'Aktivita 2 - Rozpočet'!D21+'Aktivita 3 - Rozpočet'!D21+'Aktivita 4 - Rozpočet'!D21+'Aktivita 5 - Rozpočet'!D21</f>
        <v>0</v>
      </c>
      <c r="E24" s="39"/>
    </row>
    <row r="25" spans="1:5" s="2" customFormat="1" x14ac:dyDescent="0.2">
      <c r="B25" s="92">
        <v>524</v>
      </c>
      <c r="C25" s="58" t="s">
        <v>63</v>
      </c>
      <c r="D25" s="100">
        <f>'Aktivita 1 - Rozpočet'!D22+'Aktivita 2 - Rozpočet'!D22+'Aktivita 3 - Rozpočet'!D22+'Aktivita 4 - Rozpočet'!D22+'Aktivita 5 - Rozpočet'!D22</f>
        <v>0</v>
      </c>
      <c r="E25" s="39"/>
    </row>
    <row r="26" spans="1:5" s="2" customFormat="1" x14ac:dyDescent="0.2">
      <c r="A26" s="91">
        <v>540</v>
      </c>
      <c r="B26" s="91"/>
      <c r="C26" s="91" t="s">
        <v>64</v>
      </c>
      <c r="D26" s="101">
        <f>'Aktivita 1 - Rozpočet'!D23+'Aktivita 2 - Rozpočet'!D23+'Aktivita 3 - Rozpočet'!D23+'Aktivita 4 - Rozpočet'!D23+'Aktivita 5 - Rozpočet'!D23</f>
        <v>0</v>
      </c>
      <c r="E26" s="91"/>
    </row>
    <row r="27" spans="1:5" s="2" customFormat="1" x14ac:dyDescent="0.2">
      <c r="B27" s="92">
        <v>549</v>
      </c>
      <c r="C27" s="90" t="s">
        <v>65</v>
      </c>
      <c r="D27" s="98">
        <f>'Aktivita 1 - Rozpočet'!D24+'Aktivita 2 - Rozpočet'!D24+'Aktivita 3 - Rozpočet'!D24+'Aktivita 4 - Rozpočet'!D24+'Aktivita 5 - Rozpočet'!D24</f>
        <v>0</v>
      </c>
      <c r="E27" s="99"/>
    </row>
    <row r="28" spans="1:5" s="2" customFormat="1" ht="38.25" x14ac:dyDescent="0.2">
      <c r="C28" s="58" t="s">
        <v>52</v>
      </c>
      <c r="D28" s="100">
        <f>'Aktivita 1 - Rozpočet'!D25+'Aktivita 2 - Rozpočet'!D25+'Aktivita 3 - Rozpočet'!D25+'Aktivita 4 - Rozpočet'!D25+'Aktivita 5 - Rozpočet'!D25</f>
        <v>0</v>
      </c>
      <c r="E28" s="39"/>
    </row>
    <row r="29" spans="1:5" s="2" customFormat="1" ht="38.25" x14ac:dyDescent="0.2">
      <c r="C29" s="93" t="s">
        <v>67</v>
      </c>
      <c r="D29" s="100">
        <f>'Aktivita 1 - Rozpočet'!D26+'Aktivita 2 - Rozpočet'!D26+'Aktivita 3 - Rozpočet'!D26+'Aktivita 4 - Rozpočet'!D26+'Aktivita 5 - Rozpočet'!D26</f>
        <v>0</v>
      </c>
      <c r="E29" s="39"/>
    </row>
    <row r="30" spans="1:5" s="2" customFormat="1" x14ac:dyDescent="0.2">
      <c r="C30" s="94"/>
      <c r="D30" s="95"/>
      <c r="E30" s="96"/>
    </row>
    <row r="31" spans="1:5" x14ac:dyDescent="0.2">
      <c r="C31" s="59" t="s">
        <v>3</v>
      </c>
      <c r="D31" s="64">
        <f>D32+D33</f>
        <v>0</v>
      </c>
      <c r="E31" s="34"/>
    </row>
    <row r="32" spans="1:5" x14ac:dyDescent="0.2">
      <c r="C32" s="60" t="s">
        <v>2</v>
      </c>
      <c r="D32" s="65">
        <f>'Aktivita 1 - Rozpočet'!D27</f>
        <v>0</v>
      </c>
      <c r="E32" s="35"/>
    </row>
    <row r="33" spans="3:8" x14ac:dyDescent="0.2">
      <c r="C33" s="61" t="s">
        <v>4</v>
      </c>
      <c r="D33" s="66">
        <f>'Aktivita 1 - Rozpočet'!D28</f>
        <v>0</v>
      </c>
      <c r="E33" s="36"/>
    </row>
    <row r="34" spans="3:8" x14ac:dyDescent="0.2">
      <c r="C34" s="62" t="s">
        <v>5</v>
      </c>
      <c r="D34" s="67">
        <f>D35+D36</f>
        <v>0</v>
      </c>
      <c r="E34" s="37"/>
    </row>
    <row r="35" spans="3:8" x14ac:dyDescent="0.2">
      <c r="C35" s="60" t="s">
        <v>6</v>
      </c>
      <c r="D35" s="65">
        <f>'Aktivita 2 - Rozpočet'!D27</f>
        <v>0</v>
      </c>
      <c r="E35" s="35"/>
    </row>
    <row r="36" spans="3:8" x14ac:dyDescent="0.2">
      <c r="C36" s="61" t="s">
        <v>7</v>
      </c>
      <c r="D36" s="66">
        <f>'Aktivita 2 - Rozpočet'!D28</f>
        <v>0</v>
      </c>
      <c r="E36" s="36"/>
    </row>
    <row r="37" spans="3:8" x14ac:dyDescent="0.2">
      <c r="C37" s="62" t="s">
        <v>8</v>
      </c>
      <c r="D37" s="67">
        <f>D38+D39</f>
        <v>0</v>
      </c>
      <c r="E37" s="37"/>
    </row>
    <row r="38" spans="3:8" x14ac:dyDescent="0.2">
      <c r="C38" s="60" t="s">
        <v>9</v>
      </c>
      <c r="D38" s="65">
        <f>'Aktivita 3 - Rozpočet'!D27</f>
        <v>0</v>
      </c>
      <c r="E38" s="35"/>
    </row>
    <row r="39" spans="3:8" x14ac:dyDescent="0.2">
      <c r="C39" s="61" t="s">
        <v>10</v>
      </c>
      <c r="D39" s="66">
        <f>'Aktivita 3 - Rozpočet'!D28</f>
        <v>0</v>
      </c>
      <c r="E39" s="36"/>
    </row>
    <row r="40" spans="3:8" x14ac:dyDescent="0.2">
      <c r="C40" s="62" t="s">
        <v>11</v>
      </c>
      <c r="D40" s="67">
        <f>D41+D42</f>
        <v>0</v>
      </c>
      <c r="E40" s="37"/>
    </row>
    <row r="41" spans="3:8" x14ac:dyDescent="0.2">
      <c r="C41" s="60" t="s">
        <v>12</v>
      </c>
      <c r="D41" s="65">
        <f>'Aktivita 4 - Rozpočet'!D27</f>
        <v>0</v>
      </c>
      <c r="E41" s="35"/>
    </row>
    <row r="42" spans="3:8" x14ac:dyDescent="0.2">
      <c r="C42" s="61" t="s">
        <v>13</v>
      </c>
      <c r="D42" s="66">
        <f>'Aktivita 4 - Rozpočet'!D28</f>
        <v>0</v>
      </c>
      <c r="E42" s="36"/>
    </row>
    <row r="43" spans="3:8" x14ac:dyDescent="0.2">
      <c r="C43" s="62" t="s">
        <v>14</v>
      </c>
      <c r="D43" s="67">
        <f>D44+D45</f>
        <v>0</v>
      </c>
      <c r="E43" s="37"/>
    </row>
    <row r="44" spans="3:8" x14ac:dyDescent="0.2">
      <c r="C44" s="60" t="s">
        <v>15</v>
      </c>
      <c r="D44" s="65">
        <f>'Aktivita 5 - Rozpočet'!D27</f>
        <v>0</v>
      </c>
      <c r="E44" s="35"/>
    </row>
    <row r="45" spans="3:8" ht="13.5" thickBot="1" x14ac:dyDescent="0.25">
      <c r="C45" s="63" t="s">
        <v>16</v>
      </c>
      <c r="D45" s="66">
        <f>'Aktivita 5 - Rozpočet'!D28</f>
        <v>0</v>
      </c>
      <c r="E45" s="38"/>
    </row>
    <row r="46" spans="3:8" ht="15.75" thickTop="1" x14ac:dyDescent="0.2">
      <c r="C46" s="49" t="s">
        <v>38</v>
      </c>
      <c r="D46" s="50">
        <f>D32+D35+D38+D41+D44</f>
        <v>0</v>
      </c>
      <c r="E46" s="51"/>
    </row>
    <row r="47" spans="3:8" ht="15.75" thickBot="1" x14ac:dyDescent="0.25">
      <c r="C47" s="55" t="s">
        <v>39</v>
      </c>
      <c r="D47" s="56">
        <f>D33+D36+D39+D42+D45</f>
        <v>0</v>
      </c>
      <c r="E47" s="57"/>
    </row>
    <row r="48" spans="3:8" ht="15.75" x14ac:dyDescent="0.2">
      <c r="C48" s="52" t="s">
        <v>44</v>
      </c>
      <c r="D48" s="53">
        <f>D47+D46</f>
        <v>0</v>
      </c>
      <c r="E48" s="54"/>
      <c r="G48" s="33"/>
      <c r="H48" s="33"/>
    </row>
    <row r="49" spans="3:5" x14ac:dyDescent="0.2">
      <c r="C49" s="6"/>
      <c r="D49" s="7"/>
      <c r="E49" s="8" t="s">
        <v>23</v>
      </c>
    </row>
  </sheetData>
  <sheetProtection algorithmName="SHA-512" hashValue="/PilbIVgTwcpCKv4/8hX6GypigypGVrsQz8+fOGIRJ50ykiPzVh+yJei2yddZYsCE3t3ir1YuSoyBguX4TCN2g==" saltValue="7nPriCaM66HCnJnx407l4Q==" spinCount="100000" sheet="1" objects="1" scenarios="1"/>
  <mergeCells count="3">
    <mergeCell ref="C2:E2"/>
    <mergeCell ref="D6:E6"/>
    <mergeCell ref="D4:E4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G30"/>
  <sheetViews>
    <sheetView showGridLines="0" zoomScale="110" zoomScaleNormal="110" workbookViewId="0">
      <pane ySplit="2" topLeftCell="A22" activePane="bottomLeft" state="frozen"/>
      <selection activeCell="A6" sqref="A6"/>
      <selection pane="bottomLeft" activeCell="D29" sqref="D29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50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54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55</v>
      </c>
      <c r="B5" s="91"/>
      <c r="C5" s="91" t="s">
        <v>56</v>
      </c>
      <c r="D5" s="97">
        <f>D6</f>
        <v>0</v>
      </c>
      <c r="E5" s="91"/>
    </row>
    <row r="6" spans="1:5" x14ac:dyDescent="0.2">
      <c r="B6" s="92">
        <v>501</v>
      </c>
      <c r="C6" s="90" t="s">
        <v>57</v>
      </c>
      <c r="D6" s="98">
        <f>SUM(D7:D9)</f>
        <v>0</v>
      </c>
      <c r="E6" s="99"/>
    </row>
    <row r="7" spans="1:5" ht="38.25" x14ac:dyDescent="0.2">
      <c r="C7" s="58" t="s">
        <v>72</v>
      </c>
      <c r="D7" s="1"/>
      <c r="E7" s="39"/>
    </row>
    <row r="8" spans="1:5" ht="38.25" x14ac:dyDescent="0.2">
      <c r="C8" s="58" t="s">
        <v>73</v>
      </c>
      <c r="D8" s="1"/>
      <c r="E8" s="39"/>
    </row>
    <row r="9" spans="1:5" ht="25.5" x14ac:dyDescent="0.2">
      <c r="C9" s="58" t="s">
        <v>58</v>
      </c>
      <c r="D9" s="1"/>
      <c r="E9" s="39"/>
    </row>
    <row r="10" spans="1:5" x14ac:dyDescent="0.2">
      <c r="A10" s="91">
        <v>51</v>
      </c>
      <c r="B10" s="91"/>
      <c r="C10" s="91" t="s">
        <v>59</v>
      </c>
      <c r="D10" s="97">
        <f>SUM(D11,D14)</f>
        <v>0</v>
      </c>
      <c r="E10" s="91"/>
    </row>
    <row r="11" spans="1:5" x14ac:dyDescent="0.2">
      <c r="B11" s="92">
        <v>511</v>
      </c>
      <c r="C11" s="90" t="s">
        <v>60</v>
      </c>
      <c r="D11" s="98">
        <f>SUM(D12:D13)</f>
        <v>0</v>
      </c>
      <c r="E11" s="99"/>
    </row>
    <row r="12" spans="1:5" ht="25.5" x14ac:dyDescent="0.2">
      <c r="C12" s="58" t="s">
        <v>66</v>
      </c>
      <c r="D12" s="1"/>
      <c r="E12" s="39"/>
    </row>
    <row r="13" spans="1:5" ht="25.5" x14ac:dyDescent="0.2">
      <c r="B13" s="92">
        <v>512</v>
      </c>
      <c r="C13" s="58" t="s">
        <v>53</v>
      </c>
      <c r="D13" s="1"/>
      <c r="E13" s="39"/>
    </row>
    <row r="14" spans="1:5" x14ac:dyDescent="0.2">
      <c r="B14" s="92">
        <v>518</v>
      </c>
      <c r="C14" s="90" t="s">
        <v>61</v>
      </c>
      <c r="D14" s="98">
        <f>SUM(D15:D19)</f>
        <v>0</v>
      </c>
      <c r="E14" s="99"/>
    </row>
    <row r="15" spans="1:5" ht="25.5" x14ac:dyDescent="0.2">
      <c r="C15" s="58" t="s">
        <v>74</v>
      </c>
      <c r="D15" s="1"/>
      <c r="E15" s="39"/>
    </row>
    <row r="16" spans="1:5" ht="76.5" x14ac:dyDescent="0.2">
      <c r="C16" s="58" t="s">
        <v>71</v>
      </c>
      <c r="D16" s="1"/>
      <c r="E16" s="39"/>
    </row>
    <row r="17" spans="1:7" ht="63.75" x14ac:dyDescent="0.2">
      <c r="C17" s="58" t="s">
        <v>75</v>
      </c>
      <c r="D17" s="1"/>
      <c r="E17" s="39"/>
    </row>
    <row r="18" spans="1:7" ht="25.5" x14ac:dyDescent="0.2">
      <c r="C18" s="58" t="s">
        <v>76</v>
      </c>
      <c r="D18" s="1"/>
      <c r="E18" s="39"/>
    </row>
    <row r="19" spans="1:7" ht="25.5" x14ac:dyDescent="0.2">
      <c r="C19" s="58" t="s">
        <v>68</v>
      </c>
      <c r="D19" s="1"/>
      <c r="E19" s="39"/>
    </row>
    <row r="20" spans="1:7" x14ac:dyDescent="0.2">
      <c r="A20" s="91">
        <v>520</v>
      </c>
      <c r="B20" s="91"/>
      <c r="C20" s="91" t="s">
        <v>62</v>
      </c>
      <c r="D20" s="97">
        <f>SUM(D21:D22)</f>
        <v>0</v>
      </c>
      <c r="E20" s="91"/>
    </row>
    <row r="21" spans="1:7" ht="255" x14ac:dyDescent="0.2">
      <c r="B21" s="92">
        <v>521</v>
      </c>
      <c r="C21" s="58" t="s">
        <v>70</v>
      </c>
      <c r="D21" s="1"/>
      <c r="E21" s="39"/>
    </row>
    <row r="22" spans="1:7" x14ac:dyDescent="0.2">
      <c r="B22" s="92">
        <v>524</v>
      </c>
      <c r="C22" s="58" t="s">
        <v>63</v>
      </c>
      <c r="D22" s="1"/>
      <c r="E22" s="39"/>
    </row>
    <row r="23" spans="1:7" x14ac:dyDescent="0.2">
      <c r="A23" s="91">
        <v>540</v>
      </c>
      <c r="B23" s="91"/>
      <c r="C23" s="91" t="s">
        <v>64</v>
      </c>
      <c r="D23" s="97">
        <f>D24</f>
        <v>0</v>
      </c>
      <c r="E23" s="91"/>
    </row>
    <row r="24" spans="1:7" x14ac:dyDescent="0.2">
      <c r="B24" s="92">
        <v>549</v>
      </c>
      <c r="C24" s="90" t="s">
        <v>65</v>
      </c>
      <c r="D24" s="98">
        <f>SUM(D25:D26)</f>
        <v>0</v>
      </c>
      <c r="E24" s="99"/>
    </row>
    <row r="25" spans="1:7" ht="51" x14ac:dyDescent="0.2">
      <c r="C25" s="58" t="s">
        <v>52</v>
      </c>
      <c r="D25" s="1"/>
      <c r="E25" s="39"/>
    </row>
    <row r="26" spans="1:7" ht="39" thickBot="1" x14ac:dyDescent="0.25">
      <c r="C26" s="93" t="s">
        <v>67</v>
      </c>
      <c r="D26" s="1"/>
      <c r="E26" s="39"/>
    </row>
    <row r="27" spans="1:7" ht="39.950000000000003" customHeight="1" thickTop="1" x14ac:dyDescent="0.2">
      <c r="C27" s="49" t="s">
        <v>45</v>
      </c>
      <c r="D27" s="50">
        <f>SUM(D23,D20,D10,D5)</f>
        <v>0</v>
      </c>
      <c r="E27" s="51"/>
      <c r="G27" s="4"/>
    </row>
    <row r="28" spans="1:7" ht="24" customHeight="1" thickBot="1" x14ac:dyDescent="0.25">
      <c r="C28" s="55" t="s">
        <v>39</v>
      </c>
      <c r="D28" s="56">
        <f>'Aktivita 5 - Koneční příjemci'!C4</f>
        <v>0</v>
      </c>
      <c r="E28" s="57"/>
      <c r="G28" s="4"/>
    </row>
    <row r="29" spans="1:7" ht="29.45" customHeight="1" x14ac:dyDescent="0.2">
      <c r="C29" s="52" t="s">
        <v>43</v>
      </c>
      <c r="D29" s="53">
        <f>D28+D27</f>
        <v>0</v>
      </c>
      <c r="E29" s="54"/>
      <c r="G29" s="4"/>
    </row>
    <row r="30" spans="1:7" x14ac:dyDescent="0.2">
      <c r="C30" s="6"/>
      <c r="D30" s="7"/>
      <c r="E30" s="8" t="s">
        <v>23</v>
      </c>
    </row>
  </sheetData>
  <sheetProtection algorithmName="SHA-512" hashValue="tCCHkYIpz9txSNrl94cREnD4VpfcSdH/QlVvD/1BIzBVickmM0kFMbBWoz0EoWcb5HiKG3nZsBC+so7dos5PUA==" saltValue="YTFw6M25+mG0HVizL6yxPg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21</v>
      </c>
      <c r="B1" s="107" t="str">
        <f>IF('Aktivita 5 - Rozpočet'!D1=0,"",'Aktivita 5 -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DMznlYqxz/xpGSkRi4+4PV7lXrobF3tPR48b8NsXmWAszF9IhHzLq+KHiUopEz+iACN/cCYhWBzK8FY5d25YQg==" saltValue="M8K3FwoXONyxxCVL1uHUh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G30"/>
  <sheetViews>
    <sheetView showGridLines="0" workbookViewId="0">
      <pane ySplit="2" topLeftCell="A16" activePane="bottomLeft" state="frozen"/>
      <selection activeCell="A6" sqref="A6"/>
      <selection pane="bottomLeft" activeCell="C7" sqref="C7:C26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47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54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55</v>
      </c>
      <c r="B5" s="91"/>
      <c r="C5" s="91" t="s">
        <v>56</v>
      </c>
      <c r="D5" s="97">
        <f>D6</f>
        <v>0</v>
      </c>
      <c r="E5" s="91"/>
    </row>
    <row r="6" spans="1:5" x14ac:dyDescent="0.2">
      <c r="B6" s="92">
        <v>501</v>
      </c>
      <c r="C6" s="90" t="s">
        <v>57</v>
      </c>
      <c r="D6" s="98">
        <f>SUM(D7:D9)</f>
        <v>0</v>
      </c>
      <c r="E6" s="99"/>
    </row>
    <row r="7" spans="1:5" ht="38.25" x14ac:dyDescent="0.2">
      <c r="C7" s="58" t="s">
        <v>72</v>
      </c>
      <c r="D7" s="1"/>
      <c r="E7" s="39"/>
    </row>
    <row r="8" spans="1:5" ht="38.25" x14ac:dyDescent="0.2">
      <c r="C8" s="58" t="s">
        <v>73</v>
      </c>
      <c r="D8" s="1"/>
      <c r="E8" s="39"/>
    </row>
    <row r="9" spans="1:5" ht="25.5" x14ac:dyDescent="0.2">
      <c r="C9" s="58" t="s">
        <v>58</v>
      </c>
      <c r="D9" s="1"/>
      <c r="E9" s="39"/>
    </row>
    <row r="10" spans="1:5" x14ac:dyDescent="0.2">
      <c r="A10" s="91">
        <v>51</v>
      </c>
      <c r="B10" s="91"/>
      <c r="C10" s="91" t="s">
        <v>59</v>
      </c>
      <c r="D10" s="97">
        <f>SUM(D11,D14)</f>
        <v>0</v>
      </c>
      <c r="E10" s="91"/>
    </row>
    <row r="11" spans="1:5" x14ac:dyDescent="0.2">
      <c r="B11" s="92">
        <v>511</v>
      </c>
      <c r="C11" s="90" t="s">
        <v>60</v>
      </c>
      <c r="D11" s="98">
        <f>SUM(D12:D13)</f>
        <v>0</v>
      </c>
      <c r="E11" s="99"/>
    </row>
    <row r="12" spans="1:5" ht="25.5" x14ac:dyDescent="0.2">
      <c r="C12" s="58" t="s">
        <v>66</v>
      </c>
      <c r="D12" s="1"/>
      <c r="E12" s="39"/>
    </row>
    <row r="13" spans="1:5" ht="25.5" x14ac:dyDescent="0.2">
      <c r="B13" s="92">
        <v>512</v>
      </c>
      <c r="C13" s="58" t="s">
        <v>53</v>
      </c>
      <c r="D13" s="1"/>
      <c r="E13" s="39"/>
    </row>
    <row r="14" spans="1:5" x14ac:dyDescent="0.2">
      <c r="B14" s="92">
        <v>518</v>
      </c>
      <c r="C14" s="90" t="s">
        <v>61</v>
      </c>
      <c r="D14" s="98">
        <f>SUM(D15:D19)</f>
        <v>0</v>
      </c>
      <c r="E14" s="99"/>
    </row>
    <row r="15" spans="1:5" ht="25.5" x14ac:dyDescent="0.2">
      <c r="C15" s="58" t="s">
        <v>74</v>
      </c>
      <c r="D15" s="1"/>
      <c r="E15" s="39"/>
    </row>
    <row r="16" spans="1:5" ht="76.5" x14ac:dyDescent="0.2">
      <c r="C16" s="58" t="s">
        <v>71</v>
      </c>
      <c r="D16" s="1"/>
      <c r="E16" s="39"/>
    </row>
    <row r="17" spans="1:7" ht="63.75" x14ac:dyDescent="0.2">
      <c r="C17" s="58" t="s">
        <v>75</v>
      </c>
      <c r="D17" s="1"/>
      <c r="E17" s="39"/>
    </row>
    <row r="18" spans="1:7" ht="25.5" x14ac:dyDescent="0.2">
      <c r="C18" s="58" t="s">
        <v>76</v>
      </c>
      <c r="D18" s="1"/>
      <c r="E18" s="39"/>
    </row>
    <row r="19" spans="1:7" ht="25.5" x14ac:dyDescent="0.2">
      <c r="C19" s="58" t="s">
        <v>68</v>
      </c>
      <c r="D19" s="1"/>
      <c r="E19" s="39"/>
    </row>
    <row r="20" spans="1:7" x14ac:dyDescent="0.2">
      <c r="A20" s="91">
        <v>520</v>
      </c>
      <c r="B20" s="91"/>
      <c r="C20" s="91" t="s">
        <v>62</v>
      </c>
      <c r="D20" s="97">
        <f>SUM(D21:D22)</f>
        <v>0</v>
      </c>
      <c r="E20" s="91"/>
    </row>
    <row r="21" spans="1:7" ht="255" x14ac:dyDescent="0.2">
      <c r="B21" s="92">
        <v>521</v>
      </c>
      <c r="C21" s="58" t="s">
        <v>70</v>
      </c>
      <c r="D21" s="1"/>
      <c r="E21" s="39"/>
    </row>
    <row r="22" spans="1:7" x14ac:dyDescent="0.2">
      <c r="B22" s="92">
        <v>524</v>
      </c>
      <c r="C22" s="58" t="s">
        <v>63</v>
      </c>
      <c r="D22" s="1"/>
      <c r="E22" s="39"/>
    </row>
    <row r="23" spans="1:7" x14ac:dyDescent="0.2">
      <c r="A23" s="91">
        <v>540</v>
      </c>
      <c r="B23" s="91"/>
      <c r="C23" s="91" t="s">
        <v>64</v>
      </c>
      <c r="D23" s="97">
        <f>D24</f>
        <v>0</v>
      </c>
      <c r="E23" s="91"/>
    </row>
    <row r="24" spans="1:7" x14ac:dyDescent="0.2">
      <c r="B24" s="92">
        <v>549</v>
      </c>
      <c r="C24" s="90" t="s">
        <v>65</v>
      </c>
      <c r="D24" s="98">
        <f>SUM(D25:D26)</f>
        <v>0</v>
      </c>
      <c r="E24" s="99"/>
    </row>
    <row r="25" spans="1:7" ht="51" x14ac:dyDescent="0.2">
      <c r="C25" s="58" t="s">
        <v>52</v>
      </c>
      <c r="D25" s="1"/>
      <c r="E25" s="39"/>
    </row>
    <row r="26" spans="1:7" ht="39" thickBot="1" x14ac:dyDescent="0.25">
      <c r="C26" s="93" t="s">
        <v>67</v>
      </c>
      <c r="D26" s="1"/>
      <c r="E26" s="39"/>
    </row>
    <row r="27" spans="1:7" ht="39.950000000000003" customHeight="1" thickTop="1" x14ac:dyDescent="0.2">
      <c r="C27" s="49" t="s">
        <v>45</v>
      </c>
      <c r="D27" s="50">
        <f>SUM(D23,D20,D10,D5)</f>
        <v>0</v>
      </c>
      <c r="E27" s="51"/>
      <c r="G27" s="4"/>
    </row>
    <row r="28" spans="1:7" ht="24" customHeight="1" thickBot="1" x14ac:dyDescent="0.25">
      <c r="C28" s="55" t="s">
        <v>39</v>
      </c>
      <c r="D28" s="56">
        <f>'Aktivita 1 - Koneční příjemci'!C4</f>
        <v>0</v>
      </c>
      <c r="E28" s="57"/>
      <c r="G28" s="4"/>
    </row>
    <row r="29" spans="1:7" ht="29.45" customHeight="1" x14ac:dyDescent="0.2">
      <c r="C29" s="52" t="s">
        <v>43</v>
      </c>
      <c r="D29" s="53">
        <f>D28+D27</f>
        <v>0</v>
      </c>
      <c r="E29" s="54"/>
      <c r="G29" s="4"/>
    </row>
    <row r="30" spans="1:7" x14ac:dyDescent="0.2">
      <c r="C30" s="6"/>
      <c r="D30" s="7"/>
      <c r="E30" s="8" t="s">
        <v>23</v>
      </c>
    </row>
  </sheetData>
  <sheetProtection algorithmName="SHA-512" hashValue="tyktSdAuVVcJyBhArMPN/7klKjSWtUK7zsYBF8Je7SL/FUt6hBh/IpCdi91AHBtjpP5v4JFUG3Sq1PCk0DbgSg==" saltValue="7DFPvcblaqs2EN9uNM0PWg==" spinCount="100000" sheet="1" objects="1" scenarios="1"/>
  <mergeCells count="1">
    <mergeCell ref="D1:E1"/>
  </mergeCells>
  <phoneticPr fontId="13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14" sqref="A14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17</v>
      </c>
      <c r="B1" s="107" t="str">
        <f>IF('Aktivita 1 - Rozpočet'!D1=0,"",'Aktivita 1 -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51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7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7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7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7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7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7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7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7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7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7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7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7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7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7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7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7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7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7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7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7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7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7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7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7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7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7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7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7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7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7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8KSO15IIG3mWUwKCVXU3y1UFboNlcWG3p/XyWBTLgYRqTGLaW2a+N0IbN8nyA+HXrVJMumh6h+1gp8uOUBEijg==" saltValue="mi1ktCtklr1vH10vMOhlm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G30"/>
  <sheetViews>
    <sheetView showGridLines="0" workbookViewId="0">
      <pane ySplit="2" topLeftCell="A21" activePane="bottomLeft" state="frozen"/>
      <selection activeCell="A6" sqref="A6"/>
      <selection pane="bottomLeft" activeCell="D29" sqref="D29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46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40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55</v>
      </c>
      <c r="B5" s="91"/>
      <c r="C5" s="91" t="s">
        <v>56</v>
      </c>
      <c r="D5" s="97">
        <f>D6</f>
        <v>0</v>
      </c>
      <c r="E5" s="91"/>
    </row>
    <row r="6" spans="1:5" x14ac:dyDescent="0.2">
      <c r="B6" s="92">
        <v>501</v>
      </c>
      <c r="C6" s="90" t="s">
        <v>57</v>
      </c>
      <c r="D6" s="98">
        <f>SUM(D7:D9)</f>
        <v>0</v>
      </c>
      <c r="E6" s="99"/>
    </row>
    <row r="7" spans="1:5" ht="38.25" x14ac:dyDescent="0.2">
      <c r="C7" s="58" t="s">
        <v>72</v>
      </c>
      <c r="D7" s="1"/>
      <c r="E7" s="39"/>
    </row>
    <row r="8" spans="1:5" ht="38.25" x14ac:dyDescent="0.2">
      <c r="C8" s="58" t="s">
        <v>73</v>
      </c>
      <c r="D8" s="1"/>
      <c r="E8" s="39"/>
    </row>
    <row r="9" spans="1:5" ht="25.5" x14ac:dyDescent="0.2">
      <c r="C9" s="58" t="s">
        <v>58</v>
      </c>
      <c r="D9" s="1"/>
      <c r="E9" s="39"/>
    </row>
    <row r="10" spans="1:5" x14ac:dyDescent="0.2">
      <c r="A10" s="91">
        <v>51</v>
      </c>
      <c r="B10" s="91"/>
      <c r="C10" s="91" t="s">
        <v>59</v>
      </c>
      <c r="D10" s="97">
        <f>SUM(D11,D14)</f>
        <v>0</v>
      </c>
      <c r="E10" s="91"/>
    </row>
    <row r="11" spans="1:5" x14ac:dyDescent="0.2">
      <c r="B11" s="92">
        <v>511</v>
      </c>
      <c r="C11" s="90" t="s">
        <v>60</v>
      </c>
      <c r="D11" s="98">
        <f>SUM(D12:D13)</f>
        <v>0</v>
      </c>
      <c r="E11" s="99"/>
    </row>
    <row r="12" spans="1:5" ht="25.5" x14ac:dyDescent="0.2">
      <c r="C12" s="58" t="s">
        <v>66</v>
      </c>
      <c r="D12" s="1"/>
      <c r="E12" s="39"/>
    </row>
    <row r="13" spans="1:5" ht="25.5" x14ac:dyDescent="0.2">
      <c r="B13" s="92">
        <v>512</v>
      </c>
      <c r="C13" s="58" t="s">
        <v>53</v>
      </c>
      <c r="D13" s="1"/>
      <c r="E13" s="39"/>
    </row>
    <row r="14" spans="1:5" x14ac:dyDescent="0.2">
      <c r="B14" s="92">
        <v>518</v>
      </c>
      <c r="C14" s="90" t="s">
        <v>61</v>
      </c>
      <c r="D14" s="98">
        <f>SUM(D15:D19)</f>
        <v>0</v>
      </c>
      <c r="E14" s="99"/>
    </row>
    <row r="15" spans="1:5" ht="25.5" x14ac:dyDescent="0.2">
      <c r="C15" s="58" t="s">
        <v>74</v>
      </c>
      <c r="D15" s="1"/>
      <c r="E15" s="39"/>
    </row>
    <row r="16" spans="1:5" ht="76.5" x14ac:dyDescent="0.2">
      <c r="C16" s="58" t="s">
        <v>71</v>
      </c>
      <c r="D16" s="1"/>
      <c r="E16" s="39"/>
    </row>
    <row r="17" spans="1:7" ht="63.75" x14ac:dyDescent="0.2">
      <c r="C17" s="58" t="s">
        <v>75</v>
      </c>
      <c r="D17" s="1"/>
      <c r="E17" s="39"/>
    </row>
    <row r="18" spans="1:7" ht="25.5" x14ac:dyDescent="0.2">
      <c r="C18" s="58" t="s">
        <v>76</v>
      </c>
      <c r="D18" s="1"/>
      <c r="E18" s="39"/>
    </row>
    <row r="19" spans="1:7" ht="25.5" x14ac:dyDescent="0.2">
      <c r="C19" s="58" t="s">
        <v>68</v>
      </c>
      <c r="D19" s="1"/>
      <c r="E19" s="39"/>
    </row>
    <row r="20" spans="1:7" x14ac:dyDescent="0.2">
      <c r="A20" s="91">
        <v>520</v>
      </c>
      <c r="B20" s="91"/>
      <c r="C20" s="91" t="s">
        <v>62</v>
      </c>
      <c r="D20" s="97">
        <f>SUM(D21:D22)</f>
        <v>0</v>
      </c>
      <c r="E20" s="91"/>
    </row>
    <row r="21" spans="1:7" ht="255" x14ac:dyDescent="0.2">
      <c r="B21" s="92">
        <v>521</v>
      </c>
      <c r="C21" s="58" t="s">
        <v>70</v>
      </c>
      <c r="D21" s="1"/>
      <c r="E21" s="39"/>
    </row>
    <row r="22" spans="1:7" x14ac:dyDescent="0.2">
      <c r="B22" s="92">
        <v>524</v>
      </c>
      <c r="C22" s="58" t="s">
        <v>63</v>
      </c>
      <c r="D22" s="1"/>
      <c r="E22" s="39"/>
    </row>
    <row r="23" spans="1:7" x14ac:dyDescent="0.2">
      <c r="A23" s="91">
        <v>540</v>
      </c>
      <c r="B23" s="91"/>
      <c r="C23" s="91" t="s">
        <v>64</v>
      </c>
      <c r="D23" s="97">
        <f>D24</f>
        <v>0</v>
      </c>
      <c r="E23" s="91"/>
    </row>
    <row r="24" spans="1:7" x14ac:dyDescent="0.2">
      <c r="B24" s="92">
        <v>549</v>
      </c>
      <c r="C24" s="90" t="s">
        <v>65</v>
      </c>
      <c r="D24" s="98">
        <f>SUM(D25:D26)</f>
        <v>0</v>
      </c>
      <c r="E24" s="99"/>
    </row>
    <row r="25" spans="1:7" ht="51" x14ac:dyDescent="0.2">
      <c r="C25" s="58" t="s">
        <v>52</v>
      </c>
      <c r="D25" s="1"/>
      <c r="E25" s="39"/>
    </row>
    <row r="26" spans="1:7" ht="39" thickBot="1" x14ac:dyDescent="0.25">
      <c r="C26" s="93" t="s">
        <v>67</v>
      </c>
      <c r="D26" s="1"/>
      <c r="E26" s="39"/>
    </row>
    <row r="27" spans="1:7" ht="39.950000000000003" customHeight="1" thickTop="1" x14ac:dyDescent="0.2">
      <c r="C27" s="49" t="s">
        <v>45</v>
      </c>
      <c r="D27" s="50">
        <f>SUM(D23,D20,D10,D5)</f>
        <v>0</v>
      </c>
      <c r="E27" s="51"/>
      <c r="G27" s="4"/>
    </row>
    <row r="28" spans="1:7" ht="24" customHeight="1" thickBot="1" x14ac:dyDescent="0.25">
      <c r="C28" s="55" t="s">
        <v>39</v>
      </c>
      <c r="D28" s="56">
        <f>'Aktivita 2 - Koneční příjemci'!C4</f>
        <v>0</v>
      </c>
      <c r="E28" s="57"/>
      <c r="G28" s="4"/>
    </row>
    <row r="29" spans="1:7" ht="29.45" customHeight="1" x14ac:dyDescent="0.2">
      <c r="C29" s="52" t="s">
        <v>43</v>
      </c>
      <c r="D29" s="53">
        <f>D28+D27</f>
        <v>0</v>
      </c>
      <c r="E29" s="54"/>
      <c r="G29" s="4"/>
    </row>
    <row r="30" spans="1:7" x14ac:dyDescent="0.2">
      <c r="C30" s="6"/>
      <c r="D30" s="7"/>
      <c r="E30" s="8" t="s">
        <v>23</v>
      </c>
    </row>
  </sheetData>
  <sheetProtection algorithmName="SHA-512" hashValue="s7xZ9GXLFEHy+72HGBaJixpyuPai//Y+/o50/wfPjrPzYeeJhkLWHlnPxEYZcI46Szmv4MJGVb1M9Wq/58yHdQ==" saltValue="eRQUO9DZsk3TpNAIxYfYIw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pane xSplit="3" ySplit="6" topLeftCell="D8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18</v>
      </c>
      <c r="B1" s="107" t="str">
        <f>IF('Aktivita 2 - Rozpočet'!D1=0,"",'Aktivita 2 -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6e4ocCDCzISwDAGbYAYfakDXTup4pgHmRw/gOcDBQrz7A1wMPW0sJqx6wXuP/73RWc5wYmEoTQax/k/5gxPMvw==" saltValue="acPasqBWbFeosom4tEY3t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G30"/>
  <sheetViews>
    <sheetView showGridLines="0" workbookViewId="0">
      <pane ySplit="2" topLeftCell="A21" activePane="bottomLeft" state="frozen"/>
      <selection activeCell="A6" sqref="A6"/>
      <selection pane="bottomLeft" activeCell="D29" sqref="D29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48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54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55</v>
      </c>
      <c r="B5" s="91"/>
      <c r="C5" s="91" t="s">
        <v>56</v>
      </c>
      <c r="D5" s="97">
        <f>D6</f>
        <v>0</v>
      </c>
      <c r="E5" s="91"/>
    </row>
    <row r="6" spans="1:5" x14ac:dyDescent="0.2">
      <c r="B6" s="92">
        <v>501</v>
      </c>
      <c r="C6" s="90" t="s">
        <v>57</v>
      </c>
      <c r="D6" s="98">
        <f>SUM(D7:D9)</f>
        <v>0</v>
      </c>
      <c r="E6" s="99"/>
    </row>
    <row r="7" spans="1:5" ht="38.25" x14ac:dyDescent="0.2">
      <c r="C7" s="58" t="s">
        <v>72</v>
      </c>
      <c r="D7" s="1"/>
      <c r="E7" s="39"/>
    </row>
    <row r="8" spans="1:5" ht="38.25" x14ac:dyDescent="0.2">
      <c r="C8" s="58" t="s">
        <v>73</v>
      </c>
      <c r="D8" s="1"/>
      <c r="E8" s="39"/>
    </row>
    <row r="9" spans="1:5" ht="25.5" x14ac:dyDescent="0.2">
      <c r="C9" s="58" t="s">
        <v>58</v>
      </c>
      <c r="D9" s="1"/>
      <c r="E9" s="39"/>
    </row>
    <row r="10" spans="1:5" x14ac:dyDescent="0.2">
      <c r="A10" s="91">
        <v>51</v>
      </c>
      <c r="B10" s="91"/>
      <c r="C10" s="91" t="s">
        <v>59</v>
      </c>
      <c r="D10" s="97">
        <f>SUM(D11,D14)</f>
        <v>0</v>
      </c>
      <c r="E10" s="91"/>
    </row>
    <row r="11" spans="1:5" x14ac:dyDescent="0.2">
      <c r="B11" s="92">
        <v>511</v>
      </c>
      <c r="C11" s="90" t="s">
        <v>60</v>
      </c>
      <c r="D11" s="98">
        <f>SUM(D12:D13)</f>
        <v>0</v>
      </c>
      <c r="E11" s="99"/>
    </row>
    <row r="12" spans="1:5" ht="25.5" x14ac:dyDescent="0.2">
      <c r="C12" s="58" t="s">
        <v>66</v>
      </c>
      <c r="D12" s="1"/>
      <c r="E12" s="39"/>
    </row>
    <row r="13" spans="1:5" ht="25.5" x14ac:dyDescent="0.2">
      <c r="B13" s="92">
        <v>512</v>
      </c>
      <c r="C13" s="58" t="s">
        <v>53</v>
      </c>
      <c r="D13" s="1"/>
      <c r="E13" s="39"/>
    </row>
    <row r="14" spans="1:5" x14ac:dyDescent="0.2">
      <c r="B14" s="92">
        <v>518</v>
      </c>
      <c r="C14" s="90" t="s">
        <v>61</v>
      </c>
      <c r="D14" s="98">
        <f>SUM(D15:D19)</f>
        <v>0</v>
      </c>
      <c r="E14" s="99"/>
    </row>
    <row r="15" spans="1:5" ht="25.5" x14ac:dyDescent="0.2">
      <c r="C15" s="58" t="s">
        <v>74</v>
      </c>
      <c r="D15" s="1"/>
      <c r="E15" s="39"/>
    </row>
    <row r="16" spans="1:5" ht="76.5" x14ac:dyDescent="0.2">
      <c r="C16" s="58" t="s">
        <v>71</v>
      </c>
      <c r="D16" s="1"/>
      <c r="E16" s="39"/>
    </row>
    <row r="17" spans="1:7" ht="63.75" x14ac:dyDescent="0.2">
      <c r="C17" s="58" t="s">
        <v>75</v>
      </c>
      <c r="D17" s="1"/>
      <c r="E17" s="39"/>
    </row>
    <row r="18" spans="1:7" ht="25.5" x14ac:dyDescent="0.2">
      <c r="C18" s="58" t="s">
        <v>76</v>
      </c>
      <c r="D18" s="1"/>
      <c r="E18" s="39"/>
    </row>
    <row r="19" spans="1:7" ht="25.5" x14ac:dyDescent="0.2">
      <c r="C19" s="58" t="s">
        <v>68</v>
      </c>
      <c r="D19" s="1"/>
      <c r="E19" s="39"/>
    </row>
    <row r="20" spans="1:7" x14ac:dyDescent="0.2">
      <c r="A20" s="91">
        <v>520</v>
      </c>
      <c r="B20" s="91"/>
      <c r="C20" s="91" t="s">
        <v>62</v>
      </c>
      <c r="D20" s="97">
        <f>SUM(D21:D22)</f>
        <v>0</v>
      </c>
      <c r="E20" s="91"/>
    </row>
    <row r="21" spans="1:7" ht="255" x14ac:dyDescent="0.2">
      <c r="B21" s="92">
        <v>521</v>
      </c>
      <c r="C21" s="58" t="s">
        <v>70</v>
      </c>
      <c r="D21" s="1"/>
      <c r="E21" s="39"/>
    </row>
    <row r="22" spans="1:7" x14ac:dyDescent="0.2">
      <c r="B22" s="92">
        <v>524</v>
      </c>
      <c r="C22" s="58" t="s">
        <v>63</v>
      </c>
      <c r="D22" s="1"/>
      <c r="E22" s="39"/>
    </row>
    <row r="23" spans="1:7" x14ac:dyDescent="0.2">
      <c r="A23" s="91">
        <v>540</v>
      </c>
      <c r="B23" s="91"/>
      <c r="C23" s="91" t="s">
        <v>64</v>
      </c>
      <c r="D23" s="97">
        <f>D24</f>
        <v>0</v>
      </c>
      <c r="E23" s="91"/>
    </row>
    <row r="24" spans="1:7" x14ac:dyDescent="0.2">
      <c r="B24" s="92">
        <v>549</v>
      </c>
      <c r="C24" s="90" t="s">
        <v>65</v>
      </c>
      <c r="D24" s="98">
        <f>SUM(D25:D26)</f>
        <v>0</v>
      </c>
      <c r="E24" s="99"/>
    </row>
    <row r="25" spans="1:7" ht="51" x14ac:dyDescent="0.2">
      <c r="C25" s="58" t="s">
        <v>52</v>
      </c>
      <c r="D25" s="1"/>
      <c r="E25" s="39"/>
    </row>
    <row r="26" spans="1:7" ht="39" thickBot="1" x14ac:dyDescent="0.25">
      <c r="C26" s="93" t="s">
        <v>67</v>
      </c>
      <c r="D26" s="1"/>
      <c r="E26" s="39"/>
    </row>
    <row r="27" spans="1:7" ht="39.950000000000003" customHeight="1" thickTop="1" x14ac:dyDescent="0.2">
      <c r="C27" s="49" t="s">
        <v>45</v>
      </c>
      <c r="D27" s="50">
        <f>SUM(D23,D20,D10,D5)</f>
        <v>0</v>
      </c>
      <c r="E27" s="51"/>
      <c r="G27" s="4"/>
    </row>
    <row r="28" spans="1:7" ht="24" customHeight="1" thickBot="1" x14ac:dyDescent="0.25">
      <c r="C28" s="55" t="s">
        <v>39</v>
      </c>
      <c r="D28" s="56">
        <f>'Aktivita 3 - Koneční příjemci'!C4</f>
        <v>0</v>
      </c>
      <c r="E28" s="57"/>
      <c r="G28" s="4"/>
    </row>
    <row r="29" spans="1:7" ht="29.45" customHeight="1" x14ac:dyDescent="0.2">
      <c r="C29" s="52" t="s">
        <v>43</v>
      </c>
      <c r="D29" s="53">
        <f>D28+D27</f>
        <v>0</v>
      </c>
      <c r="E29" s="54"/>
      <c r="G29" s="4"/>
    </row>
    <row r="30" spans="1:7" x14ac:dyDescent="0.2">
      <c r="C30" s="6"/>
      <c r="D30" s="7"/>
      <c r="E30" s="8" t="s">
        <v>23</v>
      </c>
    </row>
  </sheetData>
  <sheetProtection algorithmName="SHA-512" hashValue="Me7oEwWOnOUtgwMwA+/5cOgKONH8VJosON24h7zaIQW9v04nQZAXKR1OulyFMCY4MEqlCMnespOaW0Iy2XcKgw==" saltValue="BRhacn0EFLHypHZI3v7YRw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19</v>
      </c>
      <c r="B1" s="107" t="str">
        <f>IF('Aktivita 3 - Rozpočet'!D1=0,"",'Aktivita 3 -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P0qvwP9/EINlm7Sm56AWwfj03V4NudthKMNFcWdk1uDPyi6NEwZuZqdsMoXyhYXl9N2HbRLcQx7exJg0nIruCg==" saltValue="15znOqFBkdXiSKdcV22YJ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G30"/>
  <sheetViews>
    <sheetView showGridLines="0" workbookViewId="0">
      <pane ySplit="2" topLeftCell="A21" activePane="bottomLeft" state="frozen"/>
      <selection activeCell="A6" sqref="A6"/>
      <selection pane="bottomLeft" activeCell="D29" sqref="D29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49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40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55</v>
      </c>
      <c r="B5" s="91"/>
      <c r="C5" s="91" t="s">
        <v>56</v>
      </c>
      <c r="D5" s="97">
        <f>D6</f>
        <v>0</v>
      </c>
      <c r="E5" s="91"/>
    </row>
    <row r="6" spans="1:5" x14ac:dyDescent="0.2">
      <c r="B6" s="92">
        <v>501</v>
      </c>
      <c r="C6" s="90" t="s">
        <v>57</v>
      </c>
      <c r="D6" s="98">
        <f>SUM(D7:D9)</f>
        <v>0</v>
      </c>
      <c r="E6" s="99"/>
    </row>
    <row r="7" spans="1:5" ht="38.25" x14ac:dyDescent="0.2">
      <c r="C7" s="58" t="s">
        <v>72</v>
      </c>
      <c r="D7" s="1"/>
      <c r="E7" s="39"/>
    </row>
    <row r="8" spans="1:5" ht="38.25" x14ac:dyDescent="0.2">
      <c r="C8" s="58" t="s">
        <v>73</v>
      </c>
      <c r="D8" s="1"/>
      <c r="E8" s="39"/>
    </row>
    <row r="9" spans="1:5" ht="25.5" x14ac:dyDescent="0.2">
      <c r="C9" s="58" t="s">
        <v>58</v>
      </c>
      <c r="D9" s="1"/>
      <c r="E9" s="39"/>
    </row>
    <row r="10" spans="1:5" x14ac:dyDescent="0.2">
      <c r="A10" s="91">
        <v>51</v>
      </c>
      <c r="B10" s="91"/>
      <c r="C10" s="91" t="s">
        <v>59</v>
      </c>
      <c r="D10" s="97">
        <f>SUM(D11,D14)</f>
        <v>0</v>
      </c>
      <c r="E10" s="91"/>
    </row>
    <row r="11" spans="1:5" x14ac:dyDescent="0.2">
      <c r="B11" s="92">
        <v>511</v>
      </c>
      <c r="C11" s="90" t="s">
        <v>60</v>
      </c>
      <c r="D11" s="98">
        <f>SUM(D12:D13)</f>
        <v>0</v>
      </c>
      <c r="E11" s="99"/>
    </row>
    <row r="12" spans="1:5" ht="25.5" x14ac:dyDescent="0.2">
      <c r="C12" s="58" t="s">
        <v>66</v>
      </c>
      <c r="D12" s="1"/>
      <c r="E12" s="39"/>
    </row>
    <row r="13" spans="1:5" ht="25.5" x14ac:dyDescent="0.2">
      <c r="B13" s="92">
        <v>512</v>
      </c>
      <c r="C13" s="58" t="s">
        <v>53</v>
      </c>
      <c r="D13" s="1"/>
      <c r="E13" s="39"/>
    </row>
    <row r="14" spans="1:5" x14ac:dyDescent="0.2">
      <c r="B14" s="92">
        <v>518</v>
      </c>
      <c r="C14" s="90" t="s">
        <v>61</v>
      </c>
      <c r="D14" s="98">
        <f>SUM(D15:D19)</f>
        <v>0</v>
      </c>
      <c r="E14" s="99"/>
    </row>
    <row r="15" spans="1:5" ht="25.5" x14ac:dyDescent="0.2">
      <c r="C15" s="58" t="s">
        <v>74</v>
      </c>
      <c r="D15" s="1"/>
      <c r="E15" s="39"/>
    </row>
    <row r="16" spans="1:5" ht="76.5" x14ac:dyDescent="0.2">
      <c r="C16" s="58" t="s">
        <v>71</v>
      </c>
      <c r="D16" s="1"/>
      <c r="E16" s="39"/>
    </row>
    <row r="17" spans="1:7" ht="63.75" x14ac:dyDescent="0.2">
      <c r="C17" s="58" t="s">
        <v>75</v>
      </c>
      <c r="D17" s="1"/>
      <c r="E17" s="39"/>
    </row>
    <row r="18" spans="1:7" ht="25.5" x14ac:dyDescent="0.2">
      <c r="C18" s="58" t="s">
        <v>76</v>
      </c>
      <c r="D18" s="1"/>
      <c r="E18" s="39"/>
    </row>
    <row r="19" spans="1:7" ht="25.5" x14ac:dyDescent="0.2">
      <c r="C19" s="58" t="s">
        <v>68</v>
      </c>
      <c r="D19" s="1"/>
      <c r="E19" s="39"/>
    </row>
    <row r="20" spans="1:7" x14ac:dyDescent="0.2">
      <c r="A20" s="91">
        <v>520</v>
      </c>
      <c r="B20" s="91"/>
      <c r="C20" s="91" t="s">
        <v>62</v>
      </c>
      <c r="D20" s="97">
        <f>SUM(D21:D22)</f>
        <v>0</v>
      </c>
      <c r="E20" s="91"/>
    </row>
    <row r="21" spans="1:7" ht="255" x14ac:dyDescent="0.2">
      <c r="B21" s="92">
        <v>521</v>
      </c>
      <c r="C21" s="58" t="s">
        <v>70</v>
      </c>
      <c r="D21" s="1"/>
      <c r="E21" s="39"/>
    </row>
    <row r="22" spans="1:7" x14ac:dyDescent="0.2">
      <c r="B22" s="92">
        <v>524</v>
      </c>
      <c r="C22" s="58" t="s">
        <v>63</v>
      </c>
      <c r="D22" s="1"/>
      <c r="E22" s="39"/>
    </row>
    <row r="23" spans="1:7" x14ac:dyDescent="0.2">
      <c r="A23" s="91">
        <v>540</v>
      </c>
      <c r="B23" s="91"/>
      <c r="C23" s="91" t="s">
        <v>64</v>
      </c>
      <c r="D23" s="97">
        <f>D24</f>
        <v>0</v>
      </c>
      <c r="E23" s="91"/>
    </row>
    <row r="24" spans="1:7" x14ac:dyDescent="0.2">
      <c r="B24" s="92">
        <v>549</v>
      </c>
      <c r="C24" s="90" t="s">
        <v>65</v>
      </c>
      <c r="D24" s="98">
        <f>SUM(D25:D26)</f>
        <v>0</v>
      </c>
      <c r="E24" s="99"/>
    </row>
    <row r="25" spans="1:7" ht="51" x14ac:dyDescent="0.2">
      <c r="C25" s="58" t="s">
        <v>52</v>
      </c>
      <c r="D25" s="1"/>
      <c r="E25" s="39"/>
    </row>
    <row r="26" spans="1:7" ht="39" thickBot="1" x14ac:dyDescent="0.25">
      <c r="C26" s="93" t="s">
        <v>67</v>
      </c>
      <c r="D26" s="1"/>
      <c r="E26" s="39"/>
    </row>
    <row r="27" spans="1:7" ht="39.950000000000003" customHeight="1" thickTop="1" x14ac:dyDescent="0.2">
      <c r="C27" s="49" t="s">
        <v>45</v>
      </c>
      <c r="D27" s="50">
        <f>SUM(D23,D20,D10,D5)</f>
        <v>0</v>
      </c>
      <c r="E27" s="51"/>
      <c r="G27" s="4"/>
    </row>
    <row r="28" spans="1:7" ht="24" customHeight="1" thickBot="1" x14ac:dyDescent="0.25">
      <c r="C28" s="55" t="s">
        <v>39</v>
      </c>
      <c r="D28" s="56">
        <f>'Aktivita 4 - Koneční příjemci'!C4</f>
        <v>0</v>
      </c>
      <c r="E28" s="57"/>
      <c r="G28" s="4"/>
    </row>
    <row r="29" spans="1:7" ht="29.45" customHeight="1" x14ac:dyDescent="0.2">
      <c r="C29" s="52" t="s">
        <v>43</v>
      </c>
      <c r="D29" s="53">
        <f>D28+D27</f>
        <v>0</v>
      </c>
      <c r="E29" s="54"/>
      <c r="G29" s="4"/>
    </row>
    <row r="30" spans="1:7" x14ac:dyDescent="0.2">
      <c r="C30" s="6"/>
      <c r="D30" s="7"/>
      <c r="E30" s="8" t="s">
        <v>23</v>
      </c>
    </row>
  </sheetData>
  <sheetProtection algorithmName="SHA-512" hashValue="6fIawbO9VUPC07IMZIj8DRLkqPCQ5r5DVECMzUHjGT8I3+upUURpbqOzZ8isXv5lt/832+hDNbG3FlImKZqFng==" saltValue="NjoWgIEz1FXBy5UyIJeeuQ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20</v>
      </c>
      <c r="B1" s="107" t="str">
        <f>IF('Aktivita 4 - Rozpočet'!D1=0,"",'Aktivita 4 -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BylDT0HKgofADdB/hMn/uSNaDIJpORV184VLF0gT1DEDI9Re0cgyiI+dUf5F8NJjGwMnN3dGOZwoY2g6XO8Waw==" saltValue="y/LcFadMomsNoT8rJ/Jpy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Šlajchrt Martin</cp:lastModifiedBy>
  <cp:lastPrinted>2022-01-25T09:13:16Z</cp:lastPrinted>
  <dcterms:created xsi:type="dcterms:W3CDTF">2017-05-20T16:17:56Z</dcterms:created>
  <dcterms:modified xsi:type="dcterms:W3CDTF">2022-11-14T13:07:44Z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