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slajchrt_agenturasport_cz/Documents/OS/PSS/2022/Vyúčtování/"/>
    </mc:Choice>
  </mc:AlternateContent>
  <xr:revisionPtr revIDLastSave="512" documentId="13_ncr:1_{876CBF13-554B-4B17-A3F3-3E1D75DA51E2}" xr6:coauthVersionLast="47" xr6:coauthVersionMax="47" xr10:uidLastSave="{59AECB68-0308-41F0-8764-494502E0DC21}"/>
  <bookViews>
    <workbookView xWindow="-120" yWindow="-120" windowWidth="29040" windowHeight="15840" xr2:uid="{9FF6FD80-7DF8-4412-AC57-6C2DEDD1DF1C}"/>
  </bookViews>
  <sheets>
    <sheet name="1. SOUHRNNÉ INFORMACE" sheetId="4" r:id="rId1"/>
    <sheet name="2. POUŽITÍ DOTACE_CELKEM" sheetId="3" r:id="rId2"/>
    <sheet name="2.a POUŽITÍ DOTACE-&quot;Organizace&quot;" sheetId="10" r:id="rId3"/>
    <sheet name="Organizace - Koneční příjemci" sheetId="16" r:id="rId4"/>
    <sheet name="2.b POUŽITÍ DOTACE-&quot;TALENT&quot;" sheetId="17" r:id="rId5"/>
    <sheet name="TALENT - Koneční příjemci " sheetId="18" r:id="rId6"/>
    <sheet name="2.c POUŽITÍ DOTACE-&quot;REPRE&quot;" sheetId="19" r:id="rId7"/>
    <sheet name="REPRE - Koneční příjemci " sheetId="20" r:id="rId8"/>
    <sheet name="3. FINANČNÍ VYPOŘÁDÁNÍ Vyhl." sheetId="1" r:id="rId9"/>
    <sheet name="4. Naplnění účelu dotace_A" sheetId="5" r:id="rId10"/>
    <sheet name="4. Naplnění účelu dotace_B" sheetId="21" r:id="rId11"/>
    <sheet name="4. Naplnění účelu dotace_C" sheetId="22" r:id="rId12"/>
    <sheet name="5. Mzdy, DPP, DPČ, odvody" sheetId="13" r:id="rId13"/>
    <sheet name="6. OSVČ" sheetId="23" r:id="rId14"/>
    <sheet name="7. Přehled zdrojů" sheetId="15" r:id="rId15"/>
  </sheets>
  <externalReferences>
    <externalReference r:id="rId16"/>
  </externalReferences>
  <definedNames>
    <definedName name="Kraj">[1]List3!$C$3:$C$16</definedName>
    <definedName name="_xlnm.Print_Area" localSheetId="0">'1. SOUHRNNÉ INFORMACE'!$A$1:$B$68</definedName>
    <definedName name="_xlnm.Print_Area" localSheetId="1">'2. POUŽITÍ DOTACE_CELKEM'!$B$1:$F$58</definedName>
    <definedName name="_xlnm.Print_Area" localSheetId="2">'2.a POUŽITÍ DOTACE-"Organizace"'!$B$1:$F$51</definedName>
    <definedName name="_xlnm.Print_Area" localSheetId="4">'2.b POUŽITÍ DOTACE-"TALENT"'!$B$1:$F$51</definedName>
    <definedName name="_xlnm.Print_Area" localSheetId="6">'2.c POUŽITÍ DOTACE-"REPRE"'!$B$1:$F$51</definedName>
    <definedName name="_xlnm.Print_Area" localSheetId="8">'3. FINANČNÍ VYPOŘÁDÁNÍ Vyhl.'!$A$1:$J$30</definedName>
    <definedName name="_xlnm.Print_Area" localSheetId="9">'4. Naplnění účelu dotace_A'!$A$1:$I$56</definedName>
    <definedName name="_xlnm.Print_Area" localSheetId="10">'4. Naplnění účelu dotace_B'!$A$1:$I$56</definedName>
    <definedName name="_xlnm.Print_Area" localSheetId="11">'4. Naplnění účelu dotace_C'!$A$1:$I$56</definedName>
    <definedName name="_xlnm.Print_Area" localSheetId="12">'5. Mzdy, DPP, DPČ, odvody'!$A$1:$Q$67</definedName>
    <definedName name="_xlnm.Print_Area" localSheetId="13">'6. OSVČ'!$A$1:$Q$62</definedName>
    <definedName name="_xlnm.Print_Area" localSheetId="14">'7. Přehled zdrojů'!$A$1:$F$56</definedName>
    <definedName name="_xlnm.Print_Area" localSheetId="3">'Organizace - Koneční příjemci'!$A$1:$G$58</definedName>
    <definedName name="_xlnm.Print_Area" localSheetId="7">'REPRE - Koneční příjemci '!$A$1:$G$58</definedName>
    <definedName name="_xlnm.Print_Area" localSheetId="5">'TALENT - Koneční příjemci '!$A$1:$G$58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3" l="1"/>
  <c r="E25" i="3"/>
  <c r="E24" i="3"/>
  <c r="E31" i="3" l="1"/>
  <c r="E32" i="19"/>
  <c r="E32" i="17"/>
  <c r="E32" i="10"/>
  <c r="E6" i="3"/>
  <c r="O14" i="13"/>
  <c r="E15" i="19"/>
  <c r="E14" i="19" s="1"/>
  <c r="E15" i="17"/>
  <c r="E14" i="17" s="1"/>
  <c r="E14" i="10"/>
  <c r="E15" i="10"/>
  <c r="B4" i="23"/>
  <c r="B3" i="23"/>
  <c r="B2" i="23"/>
  <c r="B1" i="23"/>
  <c r="G1" i="23"/>
  <c r="E62" i="23"/>
  <c r="E61" i="23"/>
  <c r="E60" i="23"/>
  <c r="E59" i="23"/>
  <c r="C6" i="23"/>
  <c r="A6" i="23"/>
  <c r="O53" i="23"/>
  <c r="O52" i="23"/>
  <c r="O51" i="23"/>
  <c r="O50" i="23"/>
  <c r="O49" i="23"/>
  <c r="O48" i="23"/>
  <c r="O47" i="23"/>
  <c r="O46" i="23"/>
  <c r="O45" i="23"/>
  <c r="O44" i="23"/>
  <c r="O43" i="23"/>
  <c r="O42" i="23"/>
  <c r="O41" i="23"/>
  <c r="O40" i="23"/>
  <c r="O39" i="23"/>
  <c r="O38" i="23"/>
  <c r="O37" i="23"/>
  <c r="O36" i="23"/>
  <c r="O35" i="23"/>
  <c r="O34" i="23"/>
  <c r="O33" i="23"/>
  <c r="O32" i="23"/>
  <c r="O31" i="23"/>
  <c r="O30" i="23"/>
  <c r="O29" i="23"/>
  <c r="O28" i="23"/>
  <c r="O27" i="23"/>
  <c r="O26" i="23"/>
  <c r="O25" i="23"/>
  <c r="O24" i="23"/>
  <c r="O23" i="23"/>
  <c r="O22" i="23"/>
  <c r="O21" i="23"/>
  <c r="O20" i="23"/>
  <c r="O19" i="23"/>
  <c r="O18" i="23"/>
  <c r="O17" i="23"/>
  <c r="O16" i="23"/>
  <c r="O15" i="23"/>
  <c r="O14" i="23"/>
  <c r="O13" i="23"/>
  <c r="E8" i="23"/>
  <c r="D6" i="23"/>
  <c r="E6" i="23" l="1"/>
  <c r="E29" i="3"/>
  <c r="E28" i="3"/>
  <c r="E27" i="3"/>
  <c r="E26" i="3" s="1"/>
  <c r="E23" i="3"/>
  <c r="E8" i="3"/>
  <c r="E28" i="19"/>
  <c r="E27" i="19" s="1"/>
  <c r="E25" i="19" s="1"/>
  <c r="E24" i="19" s="1"/>
  <c r="E19" i="19"/>
  <c r="E10" i="19"/>
  <c r="E9" i="19" s="1"/>
  <c r="E28" i="17"/>
  <c r="E27" i="17" s="1"/>
  <c r="E25" i="17" s="1"/>
  <c r="E24" i="17" s="1"/>
  <c r="E19" i="17"/>
  <c r="E10" i="17"/>
  <c r="E9" i="17" s="1"/>
  <c r="E27" i="10"/>
  <c r="E28" i="10"/>
  <c r="E19" i="10"/>
  <c r="E9" i="10"/>
  <c r="E10" i="10"/>
  <c r="B51" i="20" l="1"/>
  <c r="B52" i="20"/>
  <c r="B53" i="20"/>
  <c r="B50" i="20"/>
  <c r="B51" i="18"/>
  <c r="B52" i="18"/>
  <c r="B53" i="18"/>
  <c r="B50" i="18"/>
  <c r="B51" i="16"/>
  <c r="B52" i="16"/>
  <c r="B53" i="16"/>
  <c r="B50" i="16"/>
  <c r="E1" i="15" l="1"/>
  <c r="A6" i="15"/>
  <c r="F1" i="13"/>
  <c r="O29" i="13"/>
  <c r="O30" i="13"/>
  <c r="O31" i="13"/>
  <c r="O32" i="13"/>
  <c r="O15" i="13"/>
  <c r="O53" i="13"/>
  <c r="O54" i="13"/>
  <c r="O55" i="13"/>
  <c r="O56" i="13"/>
  <c r="O57" i="13"/>
  <c r="D4" i="22"/>
  <c r="A55" i="22"/>
  <c r="A54" i="22"/>
  <c r="A53" i="22"/>
  <c r="A52" i="22"/>
  <c r="A6" i="22"/>
  <c r="B4" i="22"/>
  <c r="B3" i="22"/>
  <c r="B2" i="22"/>
  <c r="H1" i="22"/>
  <c r="B1" i="22"/>
  <c r="A1" i="22"/>
  <c r="D4" i="21"/>
  <c r="A55" i="21"/>
  <c r="A54" i="21"/>
  <c r="A53" i="21"/>
  <c r="A52" i="21"/>
  <c r="A6" i="21"/>
  <c r="B4" i="21"/>
  <c r="B3" i="21"/>
  <c r="B2" i="21"/>
  <c r="H1" i="21"/>
  <c r="B1" i="21"/>
  <c r="A1" i="21"/>
  <c r="D4" i="5"/>
  <c r="H1" i="5"/>
  <c r="C16" i="4"/>
  <c r="F31" i="3"/>
  <c r="D7" i="19"/>
  <c r="D7" i="17"/>
  <c r="D7" i="10"/>
  <c r="B15" i="4"/>
  <c r="C15" i="4" s="1"/>
  <c r="E22" i="3"/>
  <c r="E21" i="3"/>
  <c r="E20" i="3"/>
  <c r="E19" i="3"/>
  <c r="E18" i="3"/>
  <c r="E17" i="3"/>
  <c r="E16" i="3"/>
  <c r="E15" i="3"/>
  <c r="E14" i="3"/>
  <c r="E10" i="3"/>
  <c r="E11" i="3"/>
  <c r="E12" i="3"/>
  <c r="E9" i="3"/>
  <c r="E13" i="3" l="1"/>
  <c r="F6" i="3"/>
  <c r="L26" i="19"/>
  <c r="L26" i="10"/>
  <c r="L26" i="17"/>
  <c r="F4" i="20"/>
  <c r="E4" i="20"/>
  <c r="D4" i="20"/>
  <c r="C4" i="20"/>
  <c r="E31" i="19" s="1"/>
  <c r="A1" i="20"/>
  <c r="C46" i="19"/>
  <c r="C45" i="19"/>
  <c r="C44" i="19"/>
  <c r="C43" i="19"/>
  <c r="D6" i="19"/>
  <c r="D32" i="19" s="1"/>
  <c r="C6" i="19"/>
  <c r="D4" i="19"/>
  <c r="D3" i="19"/>
  <c r="D2" i="19"/>
  <c r="F1" i="19"/>
  <c r="G1" i="20" s="1"/>
  <c r="D1" i="19"/>
  <c r="F4" i="18"/>
  <c r="E4" i="18"/>
  <c r="D4" i="18"/>
  <c r="C4" i="18"/>
  <c r="E31" i="17" s="1"/>
  <c r="A1" i="18"/>
  <c r="C46" i="17"/>
  <c r="C45" i="17"/>
  <c r="C44" i="17"/>
  <c r="C43" i="17"/>
  <c r="D6" i="17"/>
  <c r="D32" i="17" s="1"/>
  <c r="C6" i="17"/>
  <c r="D4" i="17"/>
  <c r="D3" i="17"/>
  <c r="D2" i="17"/>
  <c r="F1" i="17"/>
  <c r="G1" i="18" s="1"/>
  <c r="D1" i="17"/>
  <c r="A1" i="16"/>
  <c r="F4" i="16"/>
  <c r="E4" i="16"/>
  <c r="D4" i="16"/>
  <c r="C4" i="16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58" i="13"/>
  <c r="F1" i="3"/>
  <c r="C5" i="16" l="1"/>
  <c r="F32" i="17"/>
  <c r="E31" i="10"/>
  <c r="E30" i="3" s="1"/>
  <c r="C5" i="20"/>
  <c r="C5" i="18"/>
  <c r="F1" i="10"/>
  <c r="G1" i="16" s="1"/>
  <c r="D6" i="10"/>
  <c r="E6" i="17" l="1"/>
  <c r="G26" i="17" s="1"/>
  <c r="C50" i="15"/>
  <c r="C49" i="15"/>
  <c r="C48" i="15"/>
  <c r="C47" i="15"/>
  <c r="D11" i="15"/>
  <c r="D22" i="15" s="1"/>
  <c r="C6" i="15"/>
  <c r="G67" i="13"/>
  <c r="G66" i="13"/>
  <c r="G65" i="13"/>
  <c r="G64" i="13"/>
  <c r="C6" i="13"/>
  <c r="A6" i="13"/>
  <c r="C4" i="15"/>
  <c r="C3" i="15"/>
  <c r="C2" i="15"/>
  <c r="C1" i="15"/>
  <c r="B4" i="13"/>
  <c r="B3" i="13"/>
  <c r="B2" i="13"/>
  <c r="B1" i="13"/>
  <c r="E37" i="15"/>
  <c r="D37" i="15"/>
  <c r="A36" i="15"/>
  <c r="G35" i="15"/>
  <c r="G34" i="15"/>
  <c r="G33" i="15"/>
  <c r="G32" i="15"/>
  <c r="G31" i="15"/>
  <c r="G30" i="15"/>
  <c r="G29" i="15"/>
  <c r="G28" i="15"/>
  <c r="G27" i="15"/>
  <c r="G26" i="15"/>
  <c r="E25" i="15"/>
  <c r="D25" i="15"/>
  <c r="G24" i="15"/>
  <c r="G23" i="15"/>
  <c r="A21" i="15"/>
  <c r="G20" i="15"/>
  <c r="G19" i="15"/>
  <c r="G18" i="15"/>
  <c r="G17" i="15"/>
  <c r="G16" i="15"/>
  <c r="G15" i="15"/>
  <c r="G13" i="15"/>
  <c r="G12" i="15"/>
  <c r="D12" i="13"/>
  <c r="A53" i="5"/>
  <c r="A54" i="5"/>
  <c r="A55" i="5"/>
  <c r="A52" i="5"/>
  <c r="C44" i="10"/>
  <c r="C45" i="10"/>
  <c r="C46" i="10"/>
  <c r="C43" i="10"/>
  <c r="C51" i="3"/>
  <c r="C52" i="3"/>
  <c r="C53" i="3"/>
  <c r="C50" i="3"/>
  <c r="A17" i="4"/>
  <c r="D32" i="10"/>
  <c r="C6" i="10"/>
  <c r="D4" i="10"/>
  <c r="D3" i="10"/>
  <c r="D2" i="10"/>
  <c r="D1" i="10"/>
  <c r="D6" i="3"/>
  <c r="C10" i="4"/>
  <c r="C6" i="3"/>
  <c r="A16" i="1"/>
  <c r="A6" i="5"/>
  <c r="D1" i="3"/>
  <c r="D6" i="21" l="1"/>
  <c r="F6" i="17"/>
  <c r="G6" i="17" s="1"/>
  <c r="D39" i="15"/>
  <c r="F29" i="15" s="1"/>
  <c r="D3" i="3"/>
  <c r="F24" i="15" l="1"/>
  <c r="F18" i="15"/>
  <c r="F31" i="15"/>
  <c r="F19" i="15"/>
  <c r="F23" i="15"/>
  <c r="F14" i="15"/>
  <c r="F32" i="15"/>
  <c r="F26" i="15"/>
  <c r="F13" i="15"/>
  <c r="F12" i="15"/>
  <c r="F34" i="15"/>
  <c r="F33" i="15"/>
  <c r="F28" i="15"/>
  <c r="F27" i="15"/>
  <c r="H39" i="15"/>
  <c r="F35" i="15"/>
  <c r="F30" i="15"/>
  <c r="F17" i="15"/>
  <c r="F16" i="15"/>
  <c r="F15" i="15"/>
  <c r="F20" i="15"/>
  <c r="B4" i="5"/>
  <c r="B3" i="5"/>
  <c r="B2" i="5"/>
  <c r="B1" i="5"/>
  <c r="A1" i="5"/>
  <c r="F25" i="15" l="1"/>
  <c r="F37" i="15"/>
  <c r="D2" i="3"/>
  <c r="D4" i="3"/>
  <c r="B1" i="1"/>
  <c r="C16" i="1"/>
  <c r="B2" i="1"/>
  <c r="G16" i="1"/>
  <c r="H16" i="1"/>
  <c r="D31" i="3"/>
  <c r="H20" i="1" l="1"/>
  <c r="I20" i="1"/>
  <c r="G20" i="1"/>
  <c r="H14" i="1"/>
  <c r="G14" i="1"/>
  <c r="J23" i="1"/>
  <c r="J22" i="1"/>
  <c r="J21" i="1"/>
  <c r="J19" i="1"/>
  <c r="J18" i="1"/>
  <c r="J17" i="1"/>
  <c r="G24" i="1" l="1"/>
  <c r="H24" i="1"/>
  <c r="J20" i="1"/>
  <c r="E6" i="19" l="1"/>
  <c r="E11" i="15" l="1"/>
  <c r="F32" i="3"/>
  <c r="G26" i="19"/>
  <c r="D6" i="22"/>
  <c r="F6" i="19"/>
  <c r="G6" i="19" s="1"/>
  <c r="E22" i="15" l="1"/>
  <c r="E39" i="15" s="1"/>
  <c r="G11" i="15"/>
  <c r="F11" i="15"/>
  <c r="F22" i="15" s="1"/>
  <c r="F39" i="15" s="1"/>
  <c r="G39" i="15" s="1"/>
  <c r="I16" i="1"/>
  <c r="I14" i="1" s="1"/>
  <c r="I24" i="1" s="1"/>
  <c r="C6" i="5"/>
  <c r="C6" i="22"/>
  <c r="D7" i="15"/>
  <c r="E7" i="15" s="1"/>
  <c r="B32" i="3"/>
  <c r="F33" i="3"/>
  <c r="G33" i="3" s="1"/>
  <c r="H30" i="3"/>
  <c r="C6" i="21"/>
  <c r="G30" i="3"/>
  <c r="J16" i="1" l="1"/>
  <c r="J14" i="1" s="1"/>
  <c r="J24" i="1" s="1"/>
  <c r="E6" i="10"/>
  <c r="F32" i="10"/>
  <c r="E25" i="10"/>
  <c r="E24" i="10"/>
  <c r="F6" i="10" l="1"/>
  <c r="G6" i="10" s="1"/>
  <c r="G26" i="10"/>
  <c r="D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Kabourkova-NTB</author>
  </authors>
  <commentList>
    <comment ref="D6" authorId="0" shapeId="0" xr:uid="{B1C9E6AA-76EC-47A8-9A42-D8188D581BD8}">
      <text>
        <r>
          <rPr>
            <sz val="9"/>
            <color indexed="81"/>
            <rFont val="Tahoma"/>
            <family val="2"/>
            <charset val="238"/>
          </rPr>
          <t xml:space="preserve">Je navedeno z listu "1. SOUHRNNÉ INFORMACE", kdy je zde uvedena celková částka dotace dle RoPD mínus již vrácené prostředky ke dni 31.12.2022
.
</t>
        </r>
      </text>
    </comment>
  </commentList>
</comments>
</file>

<file path=xl/sharedStrings.xml><?xml version="1.0" encoding="utf-8"?>
<sst xmlns="http://schemas.openxmlformats.org/spreadsheetml/2006/main" count="609" uniqueCount="277">
  <si>
    <t>Název příjemce:</t>
  </si>
  <si>
    <t>IČO příjemce:</t>
  </si>
  <si>
    <t>Poskytovatel:</t>
  </si>
  <si>
    <t>Národní sportovní agentura</t>
  </si>
  <si>
    <t>Kapitola:</t>
  </si>
  <si>
    <t>v Kč na dvě desetinná místa</t>
  </si>
  <si>
    <t>Ukazatel</t>
  </si>
  <si>
    <t>č. akce (projektu) EDS/SMVS</t>
  </si>
  <si>
    <t>účelový znak</t>
  </si>
  <si>
    <t>číslo jednací</t>
  </si>
  <si>
    <t xml:space="preserve">Skutečně čerpáno </t>
  </si>
  <si>
    <t>Vráceno v průběhu roku na příjmový účet poskytovatele</t>
  </si>
  <si>
    <t xml:space="preserve">Skutečně použito      </t>
  </si>
  <si>
    <t>Předepsaná výše vratky dotace a návratné finanční výpomoci při finančním vypořádání</t>
  </si>
  <si>
    <t>a</t>
  </si>
  <si>
    <t>b</t>
  </si>
  <si>
    <t>c</t>
  </si>
  <si>
    <t>d</t>
  </si>
  <si>
    <t>4 = 1 - 2 - 3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</si>
  <si>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</si>
  <si>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</si>
  <si>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</si>
  <si>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</si>
  <si>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 (A.1 + A.2)</t>
  </si>
  <si>
    <t>Kontroloval:</t>
  </si>
  <si>
    <t>Datum a podpis:</t>
  </si>
  <si>
    <t>Telefon:</t>
  </si>
  <si>
    <t>Email:</t>
  </si>
  <si>
    <t>Žádné skutečnosti a informace související nebo se vztahující k realizaci dotace jsme nezamlčeli.</t>
  </si>
  <si>
    <t>V…........dne…..................2021</t>
  </si>
  <si>
    <t>PODPIS:</t>
  </si>
  <si>
    <t>Schválil (jméno a příjmení):</t>
  </si>
  <si>
    <r>
      <t>Část A.</t>
    </r>
    <r>
      <rPr>
        <sz val="10"/>
        <rFont val="Arial"/>
        <family val="2"/>
        <charset val="238"/>
      </rPr>
      <t> 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</si>
  <si>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r>
      <t>Finanční vypořádání dotací a návratných finančních výpomocí poskytnutých </t>
    </r>
    <r>
      <rPr>
        <b/>
        <sz val="14"/>
        <color theme="0"/>
        <rFont val="Arial"/>
        <family val="2"/>
        <charset val="238"/>
      </rPr>
      <t>příjemcům přímo</t>
    </r>
    <r>
      <rPr>
        <sz val="14"/>
        <color theme="0"/>
        <rFont val="Arial"/>
        <family val="2"/>
        <charset val="238"/>
      </rPr>
      <t> ze státního rozpočtu nebo státních finančních aktiv</t>
    </r>
  </si>
  <si>
    <t>Název výzvy</t>
  </si>
  <si>
    <t>Údaje o organizaci</t>
  </si>
  <si>
    <t>Příjemce dotace (název)</t>
  </si>
  <si>
    <t>IČO</t>
  </si>
  <si>
    <t>Adresa sídla</t>
  </si>
  <si>
    <t>Kraj</t>
  </si>
  <si>
    <t>Číslo Žádosti o poskytnutí dotace</t>
  </si>
  <si>
    <t>Kontaktní osoba, která vyúčtování zpracovala</t>
  </si>
  <si>
    <t>Jméno, příjmení</t>
  </si>
  <si>
    <t>Telefon</t>
  </si>
  <si>
    <t>E-mail</t>
  </si>
  <si>
    <t>Osoba/y oprávněná/é jednat za příjemce (statutární zástupce)*</t>
  </si>
  <si>
    <t>Statutární zástupce č. 1</t>
  </si>
  <si>
    <t>Statutární zástupce č. 2</t>
  </si>
  <si>
    <t>Potvrzuji / Potvrzujeme, že jsem oprávněn(a) / jsme oprávněni jednat a zastupovat výše uvedený subjekt.</t>
  </si>
  <si>
    <t>V ……………………………  dne ……………………………</t>
  </si>
  <si>
    <t>Obsah formuláře:</t>
  </si>
  <si>
    <t>Výše poskytnuté dotace (v Kč)</t>
  </si>
  <si>
    <t>Jméno a příjmení osoby/osob oprávněné/ných jednat za sportovní organizaci</t>
  </si>
  <si>
    <t>Podpis</t>
  </si>
  <si>
    <t>* Příjemce dotace uvede statutárního zástupce subjektu. Pokud za příjemce dotace může jednat více oprávněných osob, potvrdí svým podpisem vyúčtování dotace všechny oprávněné osoby, které jsou uvedeny v Rejstříku sportovců, sportovních organizací a sportovních zařízení.</t>
  </si>
  <si>
    <r>
      <t>Podpis/y musí být proveden/y způsobem jednání platným pro organizaci příjemce.</t>
    </r>
    <r>
      <rPr>
        <b/>
        <i/>
        <sz val="10"/>
        <color rgb="FFFF0000"/>
        <rFont val="Arial"/>
        <family val="2"/>
        <charset val="238"/>
      </rPr>
      <t> V případě, že jste k právnímu jednání příjemcem zmocněni plnou mocí, je třeba originál plné moci přiložit jako přílohu dokumentu</t>
    </r>
    <r>
      <rPr>
        <i/>
        <sz val="10"/>
        <color theme="1"/>
        <rFont val="Arial"/>
        <family val="2"/>
        <charset val="238"/>
      </rPr>
      <t>. K podpisu uveďte hůlkovým písmem jméno a příjmení osoby, která vyúčtování podepisuje.</t>
    </r>
  </si>
  <si>
    <t>1. Souhrnné informace</t>
  </si>
  <si>
    <t/>
  </si>
  <si>
    <t>Číslo žádosti</t>
  </si>
  <si>
    <t>Číslo rozhodnutí</t>
  </si>
  <si>
    <t>Skutečné čerpání dotace</t>
  </si>
  <si>
    <t>- Osobní náklady</t>
  </si>
  <si>
    <t xml:space="preserve">Druh výdaje                          </t>
  </si>
  <si>
    <r>
      <t xml:space="preserve">Vyúčtování dotace je příjemce povinen předložit NSA nejpozději do </t>
    </r>
    <r>
      <rPr>
        <b/>
        <sz val="10"/>
        <color rgb="FFFF0000"/>
        <rFont val="Arial"/>
        <family val="2"/>
        <charset val="238"/>
      </rPr>
      <t>15. 2. 2022</t>
    </r>
    <r>
      <rPr>
        <sz val="10"/>
        <rFont val="Arial"/>
        <family val="2"/>
        <charset val="238"/>
      </rPr>
      <t xml:space="preserve">, není-li v Rozhodnutí uvedeno jinak. Příjemce je současně povinen finančně vypořádat poskytnutý příspěvek nejpozději do </t>
    </r>
    <r>
      <rPr>
        <b/>
        <sz val="10"/>
        <color rgb="FFFF0000"/>
        <rFont val="Arial"/>
        <family val="2"/>
        <charset val="238"/>
      </rPr>
      <t>15.2.2022</t>
    </r>
    <r>
      <rPr>
        <sz val="10"/>
        <rFont val="Arial"/>
        <family val="2"/>
        <charset val="238"/>
      </rPr>
      <t>, a to v souladu s vyhláškou č. 367/2015 Sb., vyhláška o zásadách a lhůtách finančního vypořádání vztahů se státním rozpočtem, státními finančními aktivy a Národním fondem (vyhláška o finančním vypořádání).</t>
    </r>
  </si>
  <si>
    <t>Celkem výdaje</t>
  </si>
  <si>
    <t>Pokud je příjemce dotace plátcem DPH a má v konkrétním případě nárok na uplatnění odpočtu DPH na vstupu podle zákona č. 235/2004 Sb., o dani z přidané hodnoty, ve znění pozdějších předpisů, je DPH neuznatelným nákladem.</t>
  </si>
  <si>
    <t>3. Finanční vypořádání Vyhl.</t>
  </si>
  <si>
    <t>razítko organizace</t>
  </si>
  <si>
    <t>Limity platí i pro kombinaci HPP a DPP nebo DPČ</t>
  </si>
  <si>
    <t>razítko sportovní organizace</t>
  </si>
  <si>
    <t xml:space="preserve">Příjemce dotace </t>
  </si>
  <si>
    <t xml:space="preserve">Poznámky </t>
  </si>
  <si>
    <t>Osobní náklady</t>
  </si>
  <si>
    <t>Služby</t>
  </si>
  <si>
    <t>Zdůvodnění vratky dotace (nedočerpání dotace) a případně, která z činností nebyla realizována:</t>
  </si>
  <si>
    <t>Naplnění účelu došlo ke dni:</t>
  </si>
  <si>
    <t>4. Naplnění účelu dotace</t>
  </si>
  <si>
    <t>Jméno</t>
  </si>
  <si>
    <t>Příjmení</t>
  </si>
  <si>
    <t>Počet měsíců uplatněných v dotaci</t>
  </si>
  <si>
    <t>Měsíční hrubá mzda na základní pracovní dobu  (v Kč)</t>
  </si>
  <si>
    <r>
      <t xml:space="preserve">Hodinová sazba 
</t>
    </r>
    <r>
      <rPr>
        <b/>
        <sz val="9"/>
        <color theme="0"/>
        <rFont val="Arial"/>
        <family val="2"/>
        <charset val="238"/>
      </rPr>
      <t>u dohod o pracích konaných mimo HPP - DPP a DPČ 
(v Kč)</t>
    </r>
  </si>
  <si>
    <t>-      slovní popis čerpání a využití prostředků s ohledem na obsahové vymezení výzvy</t>
  </si>
  <si>
    <t>-      stručný popis specifických a mimořádných záležitostí při čerpání prostředků</t>
  </si>
  <si>
    <t xml:space="preserve">Poskytovatel dotace                                                         </t>
  </si>
  <si>
    <t>Poskytnuté finanční prostředky
 v Kč</t>
  </si>
  <si>
    <t>Čerpané 
finanční prostředky 
v Kč</t>
  </si>
  <si>
    <t>Podíl zdroje na financování projektu 
v %</t>
  </si>
  <si>
    <t>MPSV</t>
  </si>
  <si>
    <t>Ministerstvo zdravotnictví</t>
  </si>
  <si>
    <t>Ministerstvo vnitra</t>
  </si>
  <si>
    <t>Ostatní resorty státní správy</t>
  </si>
  <si>
    <t>Úřad vlády</t>
  </si>
  <si>
    <t>Ostatní mezirezortní rady vlády  
(komise a výbory)</t>
  </si>
  <si>
    <t>Úřady práce</t>
  </si>
  <si>
    <t>Ostatní orgány státní správy</t>
  </si>
  <si>
    <t>Orgány státní správy celkem</t>
  </si>
  <si>
    <t>Obec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</si>
  <si>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</si>
  <si>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</si>
  <si>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</si>
  <si>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</si>
  <si>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</si>
  <si>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</si>
  <si>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</si>
  <si>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>Vlastní zdroje</t>
  </si>
  <si>
    <t>Finanční zdroje celkem *</t>
  </si>
  <si>
    <t xml:space="preserve"> * Údaj o celkových poskytnutých finančních prostředcích musí být minimálně ve stejné výši jako údaj o celkové výši rozpočtu projektu uvedený v Rozhodnutí o poskytnutí dotace</t>
  </si>
  <si>
    <t>NSA</t>
  </si>
  <si>
    <t>OstatnÍ</t>
  </si>
  <si>
    <t>kraj</t>
  </si>
  <si>
    <t>Zkratka</t>
  </si>
  <si>
    <t>1.</t>
  </si>
  <si>
    <t>Hlavní město Praha</t>
  </si>
  <si>
    <t>PHA</t>
  </si>
  <si>
    <t>Středočeský kraj</t>
  </si>
  <si>
    <t>STC</t>
  </si>
  <si>
    <t>Jihočeský kraj</t>
  </si>
  <si>
    <t>JHC</t>
  </si>
  <si>
    <t>Plzeňský kraj</t>
  </si>
  <si>
    <t>PLK</t>
  </si>
  <si>
    <t>2.</t>
  </si>
  <si>
    <t>3.</t>
  </si>
  <si>
    <t>4.</t>
  </si>
  <si>
    <t>5.</t>
  </si>
  <si>
    <t>6.</t>
  </si>
  <si>
    <t>Karlovarský kraj</t>
  </si>
  <si>
    <t>KVK</t>
  </si>
  <si>
    <t>7.</t>
  </si>
  <si>
    <t>8.</t>
  </si>
  <si>
    <t>9.</t>
  </si>
  <si>
    <t>10.</t>
  </si>
  <si>
    <t>11.</t>
  </si>
  <si>
    <t>12.</t>
  </si>
  <si>
    <t>13.</t>
  </si>
  <si>
    <t>14.</t>
  </si>
  <si>
    <t>Ústecký kraj</t>
  </si>
  <si>
    <t>ULK</t>
  </si>
  <si>
    <t>Liberecký kraj</t>
  </si>
  <si>
    <t>LBK</t>
  </si>
  <si>
    <t>Královéhradecký kraj</t>
  </si>
  <si>
    <t>HKK</t>
  </si>
  <si>
    <t>Pardubický kraj</t>
  </si>
  <si>
    <t>PAK</t>
  </si>
  <si>
    <t>Vysočina</t>
  </si>
  <si>
    <t>VYS</t>
  </si>
  <si>
    <t>Jihomoravský kraj</t>
  </si>
  <si>
    <t>JHM</t>
  </si>
  <si>
    <t>Olomoucký kraj</t>
  </si>
  <si>
    <t>OLK</t>
  </si>
  <si>
    <t>Zlínský kraj</t>
  </si>
  <si>
    <t>ZLK</t>
  </si>
  <si>
    <t>Moravskoslezský kraj</t>
  </si>
  <si>
    <t>MSK</t>
  </si>
  <si>
    <t>Účel použití</t>
  </si>
  <si>
    <t>Datum narození</t>
  </si>
  <si>
    <t>Skutečné čerpání dotace na osobu bez odvodů</t>
  </si>
  <si>
    <t xml:space="preserve"> </t>
  </si>
  <si>
    <t xml:space="preserve">Vyplňte prosím nejprve sloupce A, B, C, D, E a F. </t>
  </si>
  <si>
    <t>Když vyplníte sloupec "Typ smlouvy" zažlutí se políčka, které je potřebné vyplnit!</t>
  </si>
  <si>
    <t>kontrolní součet</t>
  </si>
  <si>
    <t>Typ smlouvy                 (vyberte ze seznamu)</t>
  </si>
  <si>
    <t>5. Mzdy, DPP, DPČ, odvody</t>
  </si>
  <si>
    <t>doplňte dle skutečnosti</t>
  </si>
  <si>
    <t>Orgány územní samosprávy celkem</t>
  </si>
  <si>
    <t>Orgány ostatni celkem</t>
  </si>
  <si>
    <t>7. Přehled zdrojů</t>
  </si>
  <si>
    <t>vyberte ze seznamu - rozklikněte buňku</t>
  </si>
  <si>
    <t>číslo jednací RoPD</t>
  </si>
  <si>
    <t>Dotace:</t>
  </si>
  <si>
    <t>Účel dotace dle Rozhodnutí o poskytnutí dotace</t>
  </si>
  <si>
    <t>6. OSVČ</t>
  </si>
  <si>
    <t>Číslo jednací Rozhodnutí o poskytnutí dotace</t>
  </si>
  <si>
    <t>Dotace k vyúčtování po odečtu již vrácené částky</t>
  </si>
  <si>
    <t>Statutární zástupce č. 3</t>
  </si>
  <si>
    <t>Statutární zástupce č. 4</t>
  </si>
  <si>
    <t>V případě opravy překlepů či doplnění textu prosím proveďte v horní buňce nad lištou písmen - adresní řádek, případně zmáčkněte v buňce F2 a opravte (funkce Excelu)!!</t>
  </si>
  <si>
    <t>Zákonné odvody</t>
  </si>
  <si>
    <t>Prosím vyplňte hodinovou sazbu uvedenou v dohodě (DPP nebo DPČ)</t>
  </si>
  <si>
    <t>druh práce je povinnou součástí pracovní smlouvy, popis činnosti, kterou bude zaměstnanec vykonávat je nedílnou součástí DPP nebo DPČ</t>
  </si>
  <si>
    <t xml:space="preserve">účel dotace je uveden v Rozhodnutí </t>
  </si>
  <si>
    <t>max. 12</t>
  </si>
  <si>
    <t>Prosím vyplňte měsíční hrubou mzdu dle pracovní smlouvy</t>
  </si>
  <si>
    <t>Vyplňte částku, kterou uplatňujete v dotaci</t>
  </si>
  <si>
    <t>Vyplňte odvody uplatněné v dotaci</t>
  </si>
  <si>
    <t>Druh práce nebo popis činnosti (u dohod)</t>
  </si>
  <si>
    <t>Počet odpracovaných hodin uplatněných v dotaci v rozhodném období</t>
  </si>
  <si>
    <t>Odvody (sociální a zdravotní) v rámci dotace</t>
  </si>
  <si>
    <t>Vyplnit vždy!!!</t>
  </si>
  <si>
    <t>celková VRATKA NSA</t>
  </si>
  <si>
    <t>Přehled všech zdrojů financování projektu/akce - do výše 100%</t>
  </si>
  <si>
    <t>Kontrola zdrojů:</t>
  </si>
  <si>
    <t>VYPLŇUJTE PROSÍM JEN ŽLUTÉ BUŇKY!!</t>
  </si>
  <si>
    <t>vyberte ze seznamu:</t>
  </si>
  <si>
    <t>1 - výjimka</t>
  </si>
  <si>
    <t>0 - dle limitů v RoPD</t>
  </si>
  <si>
    <t>Použití dotace v souladu s plněním účelu za všechny oblasti podpory (A,B,C):</t>
  </si>
  <si>
    <t>Použití dotace v souladu s plněním účelu podpory A:</t>
  </si>
  <si>
    <t>VÝDAJE KONEČNÝCH PŘÍJEMCŮ CELKEM</t>
  </si>
  <si>
    <t>Celkem výdaje 
na zaměstnance</t>
  </si>
  <si>
    <t>Celkem výdaje 
na služby</t>
  </si>
  <si>
    <t>Celkem výdaje 
na materiál</t>
  </si>
  <si>
    <t>Seznam konečných příjemců aktivity včetně rozpočtu</t>
  </si>
  <si>
    <t xml:space="preserve">vyplňujte pouze žlutá pole
</t>
  </si>
  <si>
    <r>
      <t xml:space="preserve">Název konečného příjemce 
</t>
    </r>
    <r>
      <rPr>
        <b/>
        <i/>
        <sz val="10"/>
        <rFont val="Arial"/>
        <family val="2"/>
        <charset val="238"/>
      </rPr>
      <t>- spolupracující organizace, spolku</t>
    </r>
  </si>
  <si>
    <t>Poskytnuté finanční prostředky kon. příjemci</t>
  </si>
  <si>
    <t>z toho výdaje 
na zaměstnance</t>
  </si>
  <si>
    <t>z toho výdaje 
na služby</t>
  </si>
  <si>
    <t>z toho výdaje 
na materiál</t>
  </si>
  <si>
    <t>Účel - uveďte, jakým způsobem se konečný příjemce podílí na naplnění účelu dotace, jakým způsobem se podílí na dílčí aktivitě</t>
  </si>
  <si>
    <t>v případě potřeby přidejte řádky</t>
  </si>
  <si>
    <t>Převod konečným příjemcům celkem</t>
  </si>
  <si>
    <t>Podpora B - Zabezpečení výchovy sportovně talentované mládeže věkové kategorie 6 až 23 let</t>
  </si>
  <si>
    <t>Převod konečným příjemcům TALENT</t>
  </si>
  <si>
    <t>Převod konečným příjemcům REPRE</t>
  </si>
  <si>
    <t>limit pro odměny:</t>
  </si>
  <si>
    <t>v případě chyby, problémů nebo najasností volejte poskytovatele!!!!</t>
  </si>
  <si>
    <t>kontrola s jednotlivých listů</t>
  </si>
  <si>
    <t>Celkem - kontrola</t>
  </si>
  <si>
    <t>Skutečné čerpání oblasti</t>
  </si>
  <si>
    <r>
      <t>Slovní popis "Naplnění účelu dotace v oblasti A"</t>
    </r>
    <r>
      <rPr>
        <b/>
        <sz val="11"/>
        <rFont val="Calibri"/>
        <family val="2"/>
        <charset val="238"/>
        <scheme val="minor"/>
      </rPr>
      <t xml:space="preserve"> (prosím popište, kterými činnostmi jste účel dotace naplnili)</t>
    </r>
  </si>
  <si>
    <r>
      <t>Slovní popis "Naplnění účelu dotace v oblasti B"</t>
    </r>
    <r>
      <rPr>
        <b/>
        <sz val="11"/>
        <rFont val="Calibri"/>
        <family val="2"/>
        <charset val="238"/>
        <scheme val="minor"/>
      </rPr>
      <t xml:space="preserve"> (prosím popište, kterými činnostmi jste účel dotace naplnili)</t>
    </r>
  </si>
  <si>
    <r>
      <t>Slovní popis "Naplnění účelu dotace v oblasti C"</t>
    </r>
    <r>
      <rPr>
        <b/>
        <sz val="11"/>
        <rFont val="Calibri"/>
        <family val="2"/>
        <charset val="238"/>
        <scheme val="minor"/>
      </rPr>
      <t xml:space="preserve"> (prosím popište, kterými činnostmi jste účel dotace naplnili)</t>
    </r>
  </si>
  <si>
    <t>Oblast podpory     (A, B, C)</t>
  </si>
  <si>
    <t>Výjimka z limitů mezd /DPP/DPČ</t>
  </si>
  <si>
    <t>Celkové způsobilé výdaje 100% (DOPLŇTE )</t>
  </si>
  <si>
    <t>POKUD SE DOTACE SE POSKYTLA "ZČÁSTI" - JE NUTNÉ DOPLNIT "CELKOVÉ ZPŮSOBILÉ VÝDAJE 100%" A VYPLNIT PŘEHLED ZDROJŮ DO VÝŠE 100%; POKUD SE DOTACE POSKYTLA "ZCELA" - NEVYPLŇUJTE!!!</t>
  </si>
  <si>
    <t xml:space="preserve">2. Použití dotace CELKEM + 2.a, 2.b, 2.c + listy konečných příjemců dle oblastí </t>
  </si>
  <si>
    <r>
      <t xml:space="preserve">Nevyčerpané prostředky vrácené na účet NSA - </t>
    </r>
    <r>
      <rPr>
        <b/>
        <sz val="10"/>
        <color rgb="FFFF0000"/>
        <rFont val="Arial"/>
        <family val="2"/>
        <charset val="238"/>
      </rPr>
      <t>4929001/0710</t>
    </r>
    <r>
      <rPr>
        <sz val="10"/>
        <color theme="1"/>
        <rFont val="Arial"/>
        <family val="2"/>
        <charset val="238"/>
      </rPr>
      <t xml:space="preserve">  (v Kč) do </t>
    </r>
    <r>
      <rPr>
        <b/>
        <sz val="10"/>
        <color rgb="FFFF0000"/>
        <rFont val="Arial"/>
        <family val="2"/>
        <charset val="238"/>
      </rPr>
      <t>31.12.2022</t>
    </r>
  </si>
  <si>
    <r>
      <t xml:space="preserve">Potvrzuji / Potvrzujeme, že údaje uvedené ve formuláři </t>
    </r>
    <r>
      <rPr>
        <b/>
        <i/>
        <sz val="10"/>
        <color rgb="FFFF0000"/>
        <rFont val="Arial"/>
        <family val="2"/>
        <charset val="238"/>
      </rPr>
      <t>„PSS - VYÚČTOVÁNÍ a VYPOŘÁDÁNÍ_DOTACE_2022“</t>
    </r>
    <r>
      <rPr>
        <i/>
        <sz val="10"/>
        <color theme="1"/>
        <rFont val="Arial"/>
        <family val="2"/>
        <charset val="238"/>
      </rPr>
      <t xml:space="preserve"> jsou správné a pravdivé a uvedené náklady nebyly refundovány z jiných zdrojů. Žádné skutečnosti ve věci čerpání příspěvku a realizace projektu nejsou zamlčovány.</t>
    </r>
  </si>
  <si>
    <t>50</t>
  </si>
  <si>
    <t>501</t>
  </si>
  <si>
    <t>Spotřeba materiálu</t>
  </si>
  <si>
    <t>Spotřebované nákupy</t>
  </si>
  <si>
    <t>Opravy a udržování</t>
  </si>
  <si>
    <t>cestovné, startovné a výdaje/náklady na dopravu</t>
  </si>
  <si>
    <t>Ostatní služby</t>
  </si>
  <si>
    <t>Jiné provozní náklady</t>
  </si>
  <si>
    <t>Ostatní náklady z činnosti</t>
  </si>
  <si>
    <t>náklady na pořízení drobného hmotného majetku (dále jen DHM) souvisejícím s plněním účelu Výzvy, jehož pořizovací cena za 1 ks DHM nebo 1 souboru věcí DHM je nižší/rovno 60 tis. Kč bez DPH,</t>
  </si>
  <si>
    <t>náklady na pořízení drobného nehmotného majetku (dále jen „DNHM“) nebo 1 licence na užívání NHM souvisejícím s plněním účelu Výzvy, jehož pořizovací cena je nižší/rovna 80 tis. Kč bez DPH</t>
  </si>
  <si>
    <t>Ostatní spotřební materiál související s plněním účelu Výzvy a oblasti podpory</t>
  </si>
  <si>
    <t xml:space="preserve">náklady na zabezpečení údržby a provozování sportovních zařízení ve vlastnictví,
dlouhodobém nájmu nebo dlouhodobé bezplatné výpůjčce spolku </t>
  </si>
  <si>
    <t>náklady na trenérské služby, metodické služby, služby fyzioterapie, služby výživového poradenství, služby psychodiagnostiky a služby technického a servisního zabezpečení</t>
  </si>
  <si>
    <t>náklady na ubytování a stravování</t>
  </si>
  <si>
    <t>náklady na nájem a podnájem včetně vybavení související s plněním účelu Výzvy, standardní úrazové a cestovní pojištění, pojištění odpovědnosti za škodu, pojištění sportovních potřeb a sportovního materiálu</t>
  </si>
  <si>
    <t>Ostatní služby související s plněním účelu Výzvy a oblasti podpory</t>
  </si>
  <si>
    <t>Zákonné sociální pojištění</t>
  </si>
  <si>
    <t>Standardní úrazové a cestovní pojištění, pojištění odpovědnosti za škodu, pojištění sportovních potřeb a sportovního materiálu souvisejících s plněním účelu Výzvy a oblasti podpory</t>
  </si>
  <si>
    <t>ostatní náklady účtované na účet 549 a prokazatelně související s plněním účelu Výzvy</t>
  </si>
  <si>
    <t>Potvrzuji pravdivost a správnost údajů, které jsme uvedli v tomto vyúčtování dotace za rok 2022. Veškeré údaje jsou zavedené a zaúčtované v našem účetnictví nebo evidenci.</t>
  </si>
  <si>
    <r>
      <t xml:space="preserve">Vyúčtování dotace je příjemce povinen předložit NSA nejpozději do </t>
    </r>
    <r>
      <rPr>
        <b/>
        <sz val="10"/>
        <color rgb="FFFF0000"/>
        <rFont val="Arial"/>
        <family val="2"/>
        <charset val="238"/>
      </rPr>
      <t>15. 2. 2023</t>
    </r>
    <r>
      <rPr>
        <sz val="10"/>
        <rFont val="Arial"/>
        <family val="2"/>
        <charset val="238"/>
      </rPr>
      <t xml:space="preserve">, není-li v Rozhodnutí uvedeno jinak. Příjemce je současně povinen finančně vypořádat poskytnutý příspěvek nejpozději do </t>
    </r>
    <r>
      <rPr>
        <b/>
        <sz val="10"/>
        <color rgb="FFFF0000"/>
        <rFont val="Arial"/>
        <family val="2"/>
        <charset val="238"/>
      </rPr>
      <t>15.2.2023</t>
    </r>
    <r>
      <rPr>
        <sz val="10"/>
        <rFont val="Arial"/>
        <family val="2"/>
        <charset val="238"/>
      </rPr>
      <t>, a to v souladu s vyhláškou č. 367/2015 Sb., vyhláška o zásadách a lhůtách finančního vypořádání vztahů se státním rozpočtem, státními finančními aktivy a Národním fondem (vyhláška o finančním vypořádání).</t>
    </r>
  </si>
  <si>
    <t>V…........dne…..................202</t>
  </si>
  <si>
    <t>Použití dotace v souladu s plněním účelu podpory B:</t>
  </si>
  <si>
    <t>Použití dotace v souladu s plněním účelu podpory C:</t>
  </si>
  <si>
    <t>k 31. 12. 2022</t>
  </si>
  <si>
    <r>
      <t xml:space="preserve"> </t>
    </r>
    <r>
      <rPr>
        <b/>
        <sz val="10"/>
        <color rgb="FFFF0000"/>
        <rFont val="Arial"/>
        <family val="2"/>
        <charset val="238"/>
      </rPr>
      <t>k 31. 12. 2022</t>
    </r>
  </si>
  <si>
    <t>Mzdy (bez odvodů) - max. do výše 60 tis. Kč na osobu a měsíc</t>
  </si>
  <si>
    <t>Dohody o provedení práce (bez odvodů) - limit: 400 Kč/hodinu a zároveň 60 tis. Kč za měsíc</t>
  </si>
  <si>
    <t>Dohody o pracovní činnosti (bez odvodů) - limit: 400 Kč/hodinu a zároveň 60 tis. Kč za měsíc</t>
  </si>
  <si>
    <t>Limit dle Rozhodnutí 400 Kč/hod.</t>
  </si>
  <si>
    <r>
      <t xml:space="preserve">Výjimka z limitů u osobních nákladů a výdajů na výkon služeb fyzických osob uvedených v rámci způsobilých nákladů Poskytovatel může udělit  příjemci dotace </t>
    </r>
    <r>
      <rPr>
        <b/>
        <sz val="9"/>
        <color rgb="FFFF0000"/>
        <rFont val="Calibri"/>
        <family val="2"/>
        <charset val="238"/>
        <scheme val="minor"/>
      </rPr>
      <t xml:space="preserve">maximálně pro 3 osoby se statutem „mimořádného odborníka“, pro každou z oblastí podpory </t>
    </r>
    <r>
      <rPr>
        <sz val="9"/>
        <color theme="1"/>
        <rFont val="Calibri"/>
        <family val="2"/>
        <charset val="238"/>
        <scheme val="minor"/>
      </rPr>
      <t xml:space="preserve"> a) osobám, které žadatel </t>
    </r>
    <r>
      <rPr>
        <b/>
        <sz val="9"/>
        <color theme="1"/>
        <rFont val="Calibri"/>
        <family val="2"/>
        <charset val="238"/>
        <scheme val="minor"/>
      </rPr>
      <t>uvedl v žádosti o dotaci</t>
    </r>
    <r>
      <rPr>
        <sz val="9"/>
        <color theme="1"/>
        <rFont val="Calibri"/>
        <family val="2"/>
        <charset val="238"/>
        <scheme val="minor"/>
      </rPr>
      <t xml:space="preserve">, b) osobám, o které písemně požádá příjemce Poskytovatele o její udělení, kdykoliv v průběhu období podpory. Žádost o udělení výjimky zdůvodu statutu „mimořádného odborníka“ musí být řádně odůvodněna, přičemž Poskytovatel si vyhrazuje právo v konkrétním případě uplatnění výjimky ze stanovených limitů zamítnout. Poskytovatelem </t>
    </r>
    <r>
      <rPr>
        <b/>
        <sz val="9"/>
        <color theme="1"/>
        <rFont val="Calibri"/>
        <family val="2"/>
        <charset val="238"/>
        <scheme val="minor"/>
      </rPr>
      <t>udělená výjimka nabývá účinnosti dnem doručení žádosti o výjimku Poskytovateli, není-li v písemném potvrzení o schválení výjimky uvedeno jinak</t>
    </r>
    <r>
      <rPr>
        <sz val="9"/>
        <color theme="1"/>
        <rFont val="Calibri"/>
        <family val="2"/>
        <charset val="238"/>
        <scheme val="minor"/>
      </rPr>
      <t>.</t>
    </r>
  </si>
  <si>
    <t>Vyplňte pokud je takto smlouva postavena. Pokud se jedná o paušál, prosím uveďte - PAUŠÁL!</t>
  </si>
  <si>
    <t>Celkem za služby (OSVČ)</t>
  </si>
  <si>
    <t>Datum narození u trenérů (pokud je veden v rejstříku sportu)</t>
  </si>
  <si>
    <t>Typ smlouvy                             (vyberte ze seznamu)</t>
  </si>
  <si>
    <t>Druh práce nebo popis činnosti, která je smlouvou sjednána</t>
  </si>
  <si>
    <t>Počet odpracovaných hodin v rozhodném období</t>
  </si>
  <si>
    <t>Částka dle smlouvy za jeden měsíc činnosti (paušál)</t>
  </si>
  <si>
    <t>Celková vyplacená částka  za období (neváže se k dotaci, ale skutečnosti)</t>
  </si>
  <si>
    <t xml:space="preserve">Skutečné čerpání dotace na osobu </t>
  </si>
  <si>
    <t xml:space="preserve">ostatní náklady účtované na účet 501, 502, 511 a 518 související s plněním účelu Výzvy a oblasti podpory </t>
  </si>
  <si>
    <t xml:space="preserve">ostatní náklady účtované na účet 501, 502, 511 a 518 a související s plněním účelu Výzvy a oblasti podpory </t>
  </si>
  <si>
    <t>výdaje na osobní náklady zaměstnanců – trenérů a členů realizačního týmu podílejících se na aktivitách souvisejících s plněním účelu Výzvy, do maximální výše 60 tis. Kč na osobu a měsíc nebo 400 Kč/h v případě DPP/DPČ včetně zákonných odvodů</t>
  </si>
  <si>
    <t>Podpora A - Zabezpečení sportovní, tělovýchovné, organizační a servisní funkce sportovního svazu</t>
  </si>
  <si>
    <t>Podpora C - Zabezpečení státní sportovní reprezentace České republiky</t>
  </si>
  <si>
    <t>Převod konečným příjemcům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</si>
</sst>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Kč&quot;;\-#,##0.00\ &quot;Kč&quot;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[$Kč-405]_-;\-* #,##0.00\ [$Kč-405]_-;_-* &quot;-&quot;??\ [$Kč-405]_-;_-@_-"/>
    <numFmt numFmtId="165" formatCode="#,##0.00\ &quot;Kč&quot;"/>
    <numFmt numFmtId="166" formatCode="_-* #,##0\ &quot;Kč&quot;_-;\-* #,##0\ &quot;Kč&quot;_-;_-* &quot;-&quot;??\ &quot;Kč&quot;_-;_-@_-"/>
    <numFmt numFmtId="167" formatCode="#,##0.00_ ;\-#,##0.00\ "/>
  </numFmts>
  <fonts count="6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4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8"/>
      <name val="Arial"/>
      <family val="2"/>
      <charset val="238"/>
    </font>
    <font>
      <b/>
      <sz val="9.5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Times New Roman"/>
      <family val="1"/>
      <charset val="238"/>
    </font>
    <font>
      <b/>
      <sz val="8"/>
      <color rgb="FFFF0000"/>
      <name val="Arial"/>
      <family val="2"/>
      <charset val="238"/>
    </font>
    <font>
      <b/>
      <sz val="16"/>
      <color theme="0"/>
      <name val="Calibri"/>
      <family val="2"/>
      <charset val="238"/>
      <scheme val="minor"/>
    </font>
    <font>
      <b/>
      <sz val="11"/>
      <color rgb="FFF951F1"/>
      <name val="Calibri"/>
      <family val="2"/>
      <charset val="238"/>
      <scheme val="minor"/>
    </font>
    <font>
      <b/>
      <sz val="10"/>
      <color rgb="FFF951F1"/>
      <name val="Arial"/>
      <family val="2"/>
      <charset val="238"/>
    </font>
    <font>
      <sz val="10"/>
      <color rgb="FFF951F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color rgb="FF000000"/>
      <name val="Poppins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9"/>
      <name val="Arial"/>
      <family val="2"/>
      <charset val="238"/>
    </font>
    <font>
      <b/>
      <u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theme="5" tint="-0.499984740745262"/>
      <name val="Arial"/>
      <family val="2"/>
      <charset val="238"/>
    </font>
    <font>
      <i/>
      <sz val="8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name val="Arial"/>
      <family val="2"/>
      <charset val="238"/>
    </font>
    <font>
      <sz val="2"/>
      <name val="Arial"/>
      <family val="2"/>
      <charset val="238"/>
    </font>
    <font>
      <b/>
      <i/>
      <sz val="7"/>
      <color rgb="FFC00000"/>
      <name val="Arial"/>
      <family val="2"/>
      <charset val="238"/>
    </font>
    <font>
      <i/>
      <sz val="2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9"/>
      <color rgb="FF1D2B8A"/>
      <name val="Arial"/>
      <family val="2"/>
      <charset val="238"/>
    </font>
    <font>
      <sz val="10"/>
      <color rgb="FF1D2B8A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0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.5"/>
      <color theme="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1D2B8A"/>
        <bgColor indexed="64"/>
      </patternFill>
    </fill>
    <fill>
      <patternFill patternType="solid">
        <fgColor rgb="FF324148"/>
        <bgColor indexed="64"/>
      </patternFill>
    </fill>
    <fill>
      <patternFill patternType="solid">
        <fgColor rgb="FFC4D0D6"/>
        <bgColor indexed="64"/>
      </patternFill>
    </fill>
    <fill>
      <patternFill patternType="solid">
        <fgColor rgb="FF001BB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1BB0"/>
        <bgColor indexed="26"/>
      </patternFill>
    </fill>
    <fill>
      <patternFill patternType="solid">
        <fgColor rgb="FF324148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rgb="FF324148"/>
        <bgColor indexed="23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4" tint="0.59999389629810485"/>
        <bgColor indexed="2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4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44" fontId="5" fillId="0" borderId="0" applyFont="0" applyFill="0" applyBorder="0" applyAlignment="0" applyProtection="0"/>
  </cellStyleXfs>
  <cellXfs count="493">
    <xf numFmtId="0" fontId="0" fillId="0" borderId="0" xfId="0"/>
    <xf numFmtId="0" fontId="11" fillId="0" borderId="14" xfId="0" applyFont="1" applyBorder="1" applyAlignment="1" applyProtection="1">
      <alignment horizontal="left" vertical="center"/>
      <protection locked="0" hidden="1"/>
    </xf>
    <xf numFmtId="164" fontId="11" fillId="0" borderId="14" xfId="0" applyNumberFormat="1" applyFont="1" applyBorder="1" applyAlignment="1" applyProtection="1">
      <alignment horizontal="left" vertical="center"/>
      <protection locked="0" hidden="1"/>
    </xf>
    <xf numFmtId="0" fontId="11" fillId="0" borderId="19" xfId="0" applyFont="1" applyBorder="1" applyAlignment="1" applyProtection="1">
      <alignment horizontal="left" vertical="center"/>
      <protection locked="0" hidden="1"/>
    </xf>
    <xf numFmtId="0" fontId="11" fillId="0" borderId="21" xfId="0" applyFont="1" applyBorder="1" applyAlignment="1" applyProtection="1">
      <alignment horizontal="left" vertical="center"/>
      <protection locked="0" hidden="1"/>
    </xf>
    <xf numFmtId="44" fontId="5" fillId="10" borderId="1" xfId="1" applyFont="1" applyFill="1" applyBorder="1" applyAlignment="1" applyProtection="1">
      <alignment horizontal="right" vertical="center"/>
      <protection locked="0" hidden="1"/>
    </xf>
    <xf numFmtId="0" fontId="0" fillId="0" borderId="0" xfId="0" applyProtection="1">
      <protection locked="0" hidden="1"/>
    </xf>
    <xf numFmtId="43" fontId="11" fillId="10" borderId="1" xfId="3" applyFont="1" applyFill="1" applyBorder="1" applyAlignment="1" applyProtection="1">
      <alignment horizontal="center" vertical="center"/>
      <protection locked="0" hidden="1"/>
    </xf>
    <xf numFmtId="43" fontId="11" fillId="0" borderId="1" xfId="3" applyFont="1" applyFill="1" applyBorder="1" applyAlignment="1" applyProtection="1">
      <alignment horizontal="center" vertical="center"/>
      <protection locked="0" hidden="1"/>
    </xf>
    <xf numFmtId="44" fontId="5" fillId="10" borderId="1" xfId="1" applyFont="1" applyFill="1" applyBorder="1" applyAlignment="1" applyProtection="1">
      <alignment horizontal="center" vertical="center"/>
      <protection locked="0" hidden="1"/>
    </xf>
    <xf numFmtId="49" fontId="0" fillId="0" borderId="1" xfId="0" applyNumberFormat="1" applyBorder="1" applyAlignment="1" applyProtection="1">
      <alignment horizontal="left" wrapText="1"/>
      <protection locked="0" hidden="1"/>
    </xf>
    <xf numFmtId="0" fontId="0" fillId="14" borderId="0" xfId="0" applyFill="1" applyProtection="1">
      <protection locked="0" hidden="1"/>
    </xf>
    <xf numFmtId="165" fontId="5" fillId="10" borderId="1" xfId="1" applyNumberFormat="1" applyFont="1" applyFill="1" applyBorder="1" applyAlignment="1" applyProtection="1">
      <alignment horizontal="right" vertical="center"/>
      <protection locked="0" hidden="1"/>
    </xf>
    <xf numFmtId="165" fontId="5" fillId="10" borderId="3" xfId="1" applyNumberFormat="1" applyFont="1" applyFill="1" applyBorder="1" applyAlignment="1" applyProtection="1">
      <alignment horizontal="right" vertical="center"/>
      <protection locked="0" hidden="1"/>
    </xf>
    <xf numFmtId="165" fontId="5" fillId="10" borderId="2" xfId="1" applyNumberFormat="1" applyFont="1" applyFill="1" applyBorder="1" applyAlignment="1" applyProtection="1">
      <alignment vertical="center"/>
      <protection locked="0" hidden="1"/>
    </xf>
    <xf numFmtId="0" fontId="11" fillId="0" borderId="1" xfId="0" applyFont="1" applyBorder="1" applyAlignment="1" applyProtection="1">
      <alignment horizontal="left" vertical="center"/>
      <protection locked="0" hidden="1"/>
    </xf>
    <xf numFmtId="0" fontId="11" fillId="0" borderId="1" xfId="0" applyFont="1" applyBorder="1" applyAlignment="1" applyProtection="1">
      <alignment horizontal="center" vertical="center"/>
      <protection locked="0" hidden="1"/>
    </xf>
    <xf numFmtId="44" fontId="11" fillId="0" borderId="1" xfId="0" applyNumberFormat="1" applyFont="1" applyBorder="1" applyAlignment="1" applyProtection="1">
      <alignment horizontal="right" vertical="center"/>
      <protection locked="0" hidden="1"/>
    </xf>
    <xf numFmtId="164" fontId="29" fillId="0" borderId="14" xfId="0" applyNumberFormat="1" applyFont="1" applyBorder="1" applyAlignment="1" applyProtection="1">
      <alignment horizontal="left" vertical="center"/>
      <protection locked="0" hidden="1"/>
    </xf>
    <xf numFmtId="0" fontId="29" fillId="0" borderId="0" xfId="0" applyFont="1" applyAlignment="1" applyProtection="1">
      <alignment horizontal="center" vertical="center"/>
      <protection hidden="1"/>
    </xf>
    <xf numFmtId="0" fontId="11" fillId="14" borderId="0" xfId="0" applyFont="1" applyFill="1" applyProtection="1">
      <protection locked="0" hidden="1"/>
    </xf>
    <xf numFmtId="0" fontId="13" fillId="14" borderId="0" xfId="0" applyFont="1" applyFill="1" applyAlignment="1" applyProtection="1">
      <alignment horizontal="left" vertical="center"/>
      <protection locked="0" hidden="1"/>
    </xf>
    <xf numFmtId="0" fontId="7" fillId="4" borderId="12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3" fillId="14" borderId="0" xfId="0" applyFont="1" applyFill="1" applyProtection="1">
      <protection hidden="1"/>
    </xf>
    <xf numFmtId="0" fontId="11" fillId="5" borderId="13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60" fillId="12" borderId="13" xfId="0" applyFont="1" applyFill="1" applyBorder="1" applyAlignment="1" applyProtection="1">
      <alignment vertical="center"/>
      <protection hidden="1"/>
    </xf>
    <xf numFmtId="0" fontId="61" fillId="12" borderId="13" xfId="0" applyFont="1" applyFill="1" applyBorder="1" applyAlignment="1" applyProtection="1">
      <alignment vertical="center"/>
      <protection hidden="1"/>
    </xf>
    <xf numFmtId="44" fontId="0" fillId="12" borderId="14" xfId="0" applyNumberFormat="1" applyFill="1" applyBorder="1" applyProtection="1">
      <protection hidden="1"/>
    </xf>
    <xf numFmtId="0" fontId="11" fillId="5" borderId="13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11" fillId="5" borderId="13" xfId="0" applyFont="1" applyFill="1" applyBorder="1" applyAlignment="1" applyProtection="1">
      <alignment horizontal="left" vertical="center"/>
      <protection hidden="1"/>
    </xf>
    <xf numFmtId="0" fontId="37" fillId="17" borderId="1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11" fillId="5" borderId="18" xfId="0" applyFont="1" applyFill="1" applyBorder="1" applyAlignment="1" applyProtection="1">
      <alignment horizontal="left" vertical="center"/>
      <protection hidden="1"/>
    </xf>
    <xf numFmtId="0" fontId="11" fillId="5" borderId="20" xfId="0" applyFont="1" applyFill="1" applyBorder="1" applyAlignment="1" applyProtection="1">
      <alignment vertical="center"/>
      <protection hidden="1"/>
    </xf>
    <xf numFmtId="0" fontId="19" fillId="0" borderId="0" xfId="0" applyFont="1" applyAlignment="1" applyProtection="1">
      <alignment horizontal="left" vertical="center" wrapTex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20" fillId="7" borderId="1" xfId="0" applyFont="1" applyFill="1" applyBorder="1" applyAlignment="1" applyProtection="1">
      <alignment horizontal="left" vertical="center"/>
      <protection hidden="1"/>
    </xf>
    <xf numFmtId="0" fontId="20" fillId="7" borderId="1" xfId="0" applyFont="1" applyFill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14" xfId="0" applyFont="1" applyBorder="1" applyAlignment="1" applyProtection="1">
      <alignment horizontal="left" wrapText="1"/>
      <protection hidden="1"/>
    </xf>
    <xf numFmtId="0" fontId="11" fillId="0" borderId="14" xfId="0" applyFont="1" applyBorder="1" applyAlignment="1" applyProtection="1">
      <alignment horizontal="left"/>
      <protection hidden="1"/>
    </xf>
    <xf numFmtId="0" fontId="11" fillId="0" borderId="34" xfId="0" applyFont="1" applyBorder="1" applyAlignment="1" applyProtection="1">
      <alignment horizontal="left"/>
      <protection hidden="1"/>
    </xf>
    <xf numFmtId="0" fontId="11" fillId="0" borderId="21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49" fontId="7" fillId="6" borderId="23" xfId="2" applyNumberFormat="1" applyFont="1" applyFill="1" applyBorder="1" applyAlignment="1" applyProtection="1">
      <alignment horizontal="center" vertical="center" wrapText="1"/>
      <protection hidden="1"/>
    </xf>
    <xf numFmtId="0" fontId="7" fillId="6" borderId="33" xfId="2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7" fillId="6" borderId="23" xfId="2" applyFont="1" applyFill="1" applyBorder="1" applyAlignment="1" applyProtection="1">
      <alignment horizontal="center" vertical="center" wrapText="1"/>
      <protection hidden="1"/>
    </xf>
    <xf numFmtId="44" fontId="7" fillId="9" borderId="24" xfId="1" applyFont="1" applyFill="1" applyBorder="1" applyAlignment="1" applyProtection="1">
      <alignment horizontal="right" vertical="center"/>
      <protection hidden="1"/>
    </xf>
    <xf numFmtId="44" fontId="7" fillId="9" borderId="25" xfId="1" applyFont="1" applyFill="1" applyBorder="1" applyAlignment="1" applyProtection="1">
      <alignment horizontal="right" vertical="center"/>
      <protection hidden="1"/>
    </xf>
    <xf numFmtId="44" fontId="5" fillId="0" borderId="36" xfId="2" applyNumberFormat="1" applyBorder="1" applyAlignment="1" applyProtection="1">
      <alignment horizontal="left" vertical="center" wrapText="1"/>
      <protection hidden="1"/>
    </xf>
    <xf numFmtId="44" fontId="8" fillId="12" borderId="1" xfId="1" applyFont="1" applyFill="1" applyBorder="1" applyAlignment="1" applyProtection="1">
      <alignment horizontal="right" vertical="center"/>
      <protection hidden="1"/>
    </xf>
    <xf numFmtId="44" fontId="7" fillId="3" borderId="1" xfId="1" applyFont="1" applyFill="1" applyBorder="1" applyAlignment="1" applyProtection="1">
      <alignment horizontal="right" vertical="center"/>
      <protection hidden="1"/>
    </xf>
    <xf numFmtId="44" fontId="6" fillId="3" borderId="30" xfId="2" applyNumberFormat="1" applyFont="1" applyFill="1" applyBorder="1" applyAlignment="1" applyProtection="1">
      <alignment horizontal="left" vertical="center" wrapText="1"/>
      <protection hidden="1"/>
    </xf>
    <xf numFmtId="49" fontId="5" fillId="10" borderId="16" xfId="2" applyNumberFormat="1" applyFill="1" applyBorder="1" applyAlignment="1" applyProtection="1">
      <alignment vertical="center"/>
      <protection hidden="1"/>
    </xf>
    <xf numFmtId="44" fontId="11" fillId="12" borderId="1" xfId="1" applyFont="1" applyFill="1" applyBorder="1" applyAlignment="1" applyProtection="1">
      <alignment horizontal="center" vertical="center"/>
      <protection hidden="1"/>
    </xf>
    <xf numFmtId="49" fontId="7" fillId="3" borderId="0" xfId="2" applyNumberFormat="1" applyFont="1" applyFill="1" applyAlignment="1" applyProtection="1">
      <alignment vertical="center"/>
      <protection hidden="1"/>
    </xf>
    <xf numFmtId="49" fontId="7" fillId="3" borderId="29" xfId="2" applyNumberFormat="1" applyFont="1" applyFill="1" applyBorder="1" applyAlignment="1" applyProtection="1">
      <alignment horizontal="left" vertical="center"/>
      <protection hidden="1"/>
    </xf>
    <xf numFmtId="49" fontId="7" fillId="3" borderId="5" xfId="2" applyNumberFormat="1" applyFont="1" applyFill="1" applyBorder="1" applyAlignment="1" applyProtection="1">
      <alignment horizontal="left" vertical="center"/>
      <protection hidden="1"/>
    </xf>
    <xf numFmtId="49" fontId="5" fillId="10" borderId="29" xfId="2" applyNumberFormat="1" applyFill="1" applyBorder="1" applyAlignment="1" applyProtection="1">
      <alignment horizontal="left" vertical="center"/>
      <protection hidden="1"/>
    </xf>
    <xf numFmtId="49" fontId="5" fillId="10" borderId="5" xfId="2" applyNumberFormat="1" applyFill="1" applyBorder="1" applyAlignment="1" applyProtection="1">
      <alignment horizontal="left" vertical="center"/>
      <protection hidden="1"/>
    </xf>
    <xf numFmtId="44" fontId="11" fillId="24" borderId="1" xfId="1" applyFont="1" applyFill="1" applyBorder="1" applyAlignment="1" applyProtection="1">
      <alignment horizontal="center" vertical="center"/>
      <protection hidden="1"/>
    </xf>
    <xf numFmtId="44" fontId="5" fillId="24" borderId="30" xfId="2" applyNumberFormat="1" applyFill="1" applyBorder="1" applyAlignment="1" applyProtection="1">
      <alignment horizontal="left" vertical="center" wrapText="1"/>
      <protection hidden="1"/>
    </xf>
    <xf numFmtId="44" fontId="7" fillId="9" borderId="23" xfId="1" applyFont="1" applyFill="1" applyBorder="1" applyAlignment="1" applyProtection="1">
      <alignment horizontal="right" vertical="center"/>
      <protection hidden="1"/>
    </xf>
    <xf numFmtId="44" fontId="5" fillId="0" borderId="34" xfId="2" applyNumberFormat="1" applyBorder="1" applyAlignment="1" applyProtection="1">
      <alignment horizontal="left" vertical="center" wrapText="1"/>
      <protection hidden="1"/>
    </xf>
    <xf numFmtId="44" fontId="7" fillId="9" borderId="32" xfId="1" applyFont="1" applyFill="1" applyBorder="1" applyAlignment="1" applyProtection="1">
      <alignment horizontal="right" vertical="center"/>
      <protection hidden="1"/>
    </xf>
    <xf numFmtId="0" fontId="15" fillId="0" borderId="0" xfId="2" applyFont="1" applyProtection="1">
      <protection hidden="1"/>
    </xf>
    <xf numFmtId="0" fontId="5" fillId="0" borderId="0" xfId="2" applyProtection="1">
      <protection hidden="1"/>
    </xf>
    <xf numFmtId="44" fontId="8" fillId="0" borderId="0" xfId="2" applyNumberFormat="1" applyFont="1" applyAlignment="1" applyProtection="1">
      <alignment horizontal="left" vertical="center" wrapText="1"/>
      <protection hidden="1"/>
    </xf>
    <xf numFmtId="0" fontId="15" fillId="0" borderId="0" xfId="2" applyFont="1" applyAlignment="1" applyProtection="1">
      <alignment horizontal="left" vertical="center" wrapText="1"/>
      <protection hidden="1"/>
    </xf>
    <xf numFmtId="0" fontId="0" fillId="0" borderId="37" xfId="0" applyBorder="1" applyAlignment="1" applyProtection="1">
      <alignment vertical="center"/>
      <protection hidden="1"/>
    </xf>
    <xf numFmtId="49" fontId="5" fillId="0" borderId="0" xfId="2" applyNumberFormat="1" applyAlignment="1" applyProtection="1">
      <alignment horizontal="left" vertical="center"/>
      <protection hidden="1"/>
    </xf>
    <xf numFmtId="49" fontId="5" fillId="0" borderId="0" xfId="2" applyNumberFormat="1" applyAlignment="1" applyProtection="1">
      <alignment horizontal="center" vertical="center"/>
      <protection hidden="1"/>
    </xf>
    <xf numFmtId="4" fontId="5" fillId="0" borderId="0" xfId="2" applyNumberFormat="1" applyAlignment="1" applyProtection="1">
      <alignment horizontal="center" vertical="center"/>
      <protection hidden="1"/>
    </xf>
    <xf numFmtId="0" fontId="5" fillId="0" borderId="0" xfId="2" applyAlignment="1" applyProtection="1">
      <alignment horizontal="left" vertical="center" wrapText="1"/>
      <protection hidden="1"/>
    </xf>
    <xf numFmtId="0" fontId="11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5" fillId="0" borderId="0" xfId="2" applyAlignment="1" applyProtection="1">
      <alignment horizontal="center"/>
      <protection hidden="1"/>
    </xf>
    <xf numFmtId="0" fontId="0" fillId="14" borderId="0" xfId="0" applyFill="1" applyProtection="1">
      <protection hidden="1"/>
    </xf>
    <xf numFmtId="44" fontId="8" fillId="0" borderId="36" xfId="2" applyNumberFormat="1" applyFont="1" applyBorder="1" applyAlignment="1" applyProtection="1">
      <alignment horizontal="left" vertical="center" wrapText="1"/>
      <protection hidden="1"/>
    </xf>
    <xf numFmtId="44" fontId="18" fillId="0" borderId="25" xfId="1" applyFont="1" applyFill="1" applyBorder="1" applyAlignment="1" applyProtection="1">
      <alignment horizontal="left" vertical="center" wrapText="1"/>
      <protection hidden="1"/>
    </xf>
    <xf numFmtId="167" fontId="2" fillId="0" borderId="0" xfId="0" applyNumberFormat="1" applyFont="1" applyAlignment="1" applyProtection="1">
      <alignment horizontal="left"/>
      <protection hidden="1"/>
    </xf>
    <xf numFmtId="0" fontId="2" fillId="0" borderId="28" xfId="0" applyFont="1" applyBorder="1" applyAlignment="1" applyProtection="1">
      <alignment wrapText="1"/>
      <protection hidden="1"/>
    </xf>
    <xf numFmtId="49" fontId="5" fillId="10" borderId="28" xfId="2" applyNumberFormat="1" applyFill="1" applyBorder="1" applyAlignment="1" applyProtection="1">
      <alignment vertical="center"/>
      <protection hidden="1"/>
    </xf>
    <xf numFmtId="44" fontId="5" fillId="0" borderId="14" xfId="2" applyNumberFormat="1" applyBorder="1" applyAlignment="1" applyProtection="1">
      <alignment horizontal="left" vertical="center" wrapText="1"/>
      <protection hidden="1"/>
    </xf>
    <xf numFmtId="0" fontId="8" fillId="22" borderId="37" xfId="2" applyFont="1" applyFill="1" applyBorder="1" applyAlignment="1" applyProtection="1">
      <alignment vertical="center"/>
      <protection hidden="1"/>
    </xf>
    <xf numFmtId="0" fontId="5" fillId="15" borderId="0" xfId="2" applyFill="1" applyAlignment="1" applyProtection="1">
      <alignment vertical="top"/>
      <protection hidden="1"/>
    </xf>
    <xf numFmtId="0" fontId="49" fillId="22" borderId="0" xfId="2" applyFont="1" applyFill="1" applyAlignment="1" applyProtection="1">
      <alignment vertical="top"/>
      <protection hidden="1"/>
    </xf>
    <xf numFmtId="0" fontId="50" fillId="24" borderId="11" xfId="2" applyFont="1" applyFill="1" applyBorder="1" applyAlignment="1" applyProtection="1">
      <alignment horizontal="center" vertical="top" wrapText="1"/>
      <protection hidden="1"/>
    </xf>
    <xf numFmtId="0" fontId="51" fillId="24" borderId="25" xfId="2" applyFont="1" applyFill="1" applyBorder="1" applyAlignment="1" applyProtection="1">
      <alignment horizontal="center" vertical="top" wrapText="1"/>
      <protection hidden="1"/>
    </xf>
    <xf numFmtId="0" fontId="51" fillId="24" borderId="12" xfId="2" applyFont="1" applyFill="1" applyBorder="1" applyAlignment="1" applyProtection="1">
      <alignment horizontal="center" vertical="top" wrapText="1"/>
      <protection hidden="1"/>
    </xf>
    <xf numFmtId="0" fontId="52" fillId="22" borderId="0" xfId="2" applyFont="1" applyFill="1" applyAlignment="1" applyProtection="1">
      <alignment horizontal="left" vertical="top"/>
      <protection hidden="1"/>
    </xf>
    <xf numFmtId="0" fontId="53" fillId="22" borderId="0" xfId="2" applyFont="1" applyFill="1" applyAlignment="1" applyProtection="1">
      <alignment horizontal="left" vertical="top"/>
      <protection hidden="1"/>
    </xf>
    <xf numFmtId="0" fontId="5" fillId="22" borderId="0" xfId="2" applyFill="1" applyAlignment="1" applyProtection="1">
      <alignment vertical="top"/>
      <protection hidden="1"/>
    </xf>
    <xf numFmtId="166" fontId="54" fillId="23" borderId="20" xfId="7" applyNumberFormat="1" applyFont="1" applyFill="1" applyBorder="1" applyAlignment="1" applyProtection="1">
      <alignment horizontal="center" vertical="center"/>
      <protection hidden="1"/>
    </xf>
    <xf numFmtId="166" fontId="51" fillId="23" borderId="27" xfId="7" applyNumberFormat="1" applyFont="1" applyFill="1" applyBorder="1" applyAlignment="1" applyProtection="1">
      <alignment horizontal="center" vertical="center"/>
      <protection hidden="1"/>
    </xf>
    <xf numFmtId="166" fontId="51" fillId="23" borderId="21" xfId="7" applyNumberFormat="1" applyFont="1" applyFill="1" applyBorder="1" applyAlignment="1" applyProtection="1">
      <alignment horizontal="center" vertical="center"/>
      <protection hidden="1"/>
    </xf>
    <xf numFmtId="0" fontId="52" fillId="22" borderId="0" xfId="2" applyFont="1" applyFill="1" applyAlignment="1" applyProtection="1">
      <alignment horizontal="right" vertical="center" wrapText="1"/>
      <protection hidden="1"/>
    </xf>
    <xf numFmtId="0" fontId="55" fillId="22" borderId="0" xfId="2" applyFont="1" applyFill="1" applyAlignment="1" applyProtection="1">
      <alignment horizontal="left" vertical="top" wrapText="1"/>
      <protection hidden="1"/>
    </xf>
    <xf numFmtId="0" fontId="55" fillId="22" borderId="0" xfId="2" applyFont="1" applyFill="1" applyAlignment="1" applyProtection="1">
      <alignment vertical="top"/>
      <protection hidden="1"/>
    </xf>
    <xf numFmtId="0" fontId="55" fillId="22" borderId="0" xfId="2" applyFont="1" applyFill="1" applyAlignment="1" applyProtection="1">
      <alignment vertical="top" wrapText="1"/>
      <protection hidden="1"/>
    </xf>
    <xf numFmtId="0" fontId="57" fillId="22" borderId="0" xfId="2" applyFont="1" applyFill="1" applyAlignment="1" applyProtection="1">
      <alignment horizontal="left" vertical="top"/>
      <protection hidden="1"/>
    </xf>
    <xf numFmtId="0" fontId="55" fillId="15" borderId="0" xfId="2" applyFont="1" applyFill="1" applyAlignment="1" applyProtection="1">
      <alignment vertical="top"/>
      <protection hidden="1"/>
    </xf>
    <xf numFmtId="0" fontId="8" fillId="24" borderId="1" xfId="2" applyFont="1" applyFill="1" applyBorder="1" applyAlignment="1" applyProtection="1">
      <alignment horizontal="left" vertical="top" wrapText="1"/>
      <protection hidden="1"/>
    </xf>
    <xf numFmtId="0" fontId="8" fillId="24" borderId="1" xfId="2" applyFont="1" applyFill="1" applyBorder="1" applyAlignment="1" applyProtection="1">
      <alignment horizontal="center" vertical="top"/>
      <protection hidden="1"/>
    </xf>
    <xf numFmtId="0" fontId="50" fillId="24" borderId="1" xfId="2" applyFont="1" applyFill="1" applyBorder="1" applyAlignment="1" applyProtection="1">
      <alignment horizontal="center" vertical="top" wrapText="1"/>
      <protection hidden="1"/>
    </xf>
    <xf numFmtId="0" fontId="51" fillId="24" borderId="1" xfId="2" applyFont="1" applyFill="1" applyBorder="1" applyAlignment="1" applyProtection="1">
      <alignment horizontal="center" vertical="top" wrapText="1"/>
      <protection hidden="1"/>
    </xf>
    <xf numFmtId="0" fontId="59" fillId="24" borderId="1" xfId="2" applyFont="1" applyFill="1" applyBorder="1" applyAlignment="1" applyProtection="1">
      <alignment horizontal="left" vertical="top" wrapText="1"/>
      <protection hidden="1"/>
    </xf>
    <xf numFmtId="0" fontId="5" fillId="15" borderId="0" xfId="2" applyFill="1" applyAlignment="1" applyProtection="1">
      <alignment horizontal="left" vertical="top" wrapText="1"/>
      <protection hidden="1"/>
    </xf>
    <xf numFmtId="49" fontId="5" fillId="15" borderId="0" xfId="2" applyNumberFormat="1" applyFill="1" applyAlignment="1" applyProtection="1">
      <alignment vertical="top"/>
      <protection hidden="1"/>
    </xf>
    <xf numFmtId="166" fontId="8" fillId="15" borderId="0" xfId="7" applyNumberFormat="1" applyFont="1" applyFill="1" applyAlignment="1" applyProtection="1">
      <alignment vertical="top"/>
      <protection hidden="1"/>
    </xf>
    <xf numFmtId="166" fontId="48" fillId="15" borderId="0" xfId="7" applyNumberFormat="1" applyFont="1" applyFill="1" applyAlignment="1" applyProtection="1">
      <alignment vertical="top"/>
      <protection hidden="1"/>
    </xf>
    <xf numFmtId="0" fontId="52" fillId="15" borderId="0" xfId="2" applyFont="1" applyFill="1" applyAlignment="1" applyProtection="1">
      <alignment horizontal="left" vertical="top"/>
      <protection hidden="1"/>
    </xf>
    <xf numFmtId="0" fontId="5" fillId="15" borderId="0" xfId="2" applyFill="1" applyAlignment="1" applyProtection="1">
      <alignment vertical="top"/>
      <protection locked="0" hidden="1"/>
    </xf>
    <xf numFmtId="0" fontId="52" fillId="22" borderId="9" xfId="2" applyFont="1" applyFill="1" applyBorder="1" applyAlignment="1" applyProtection="1">
      <alignment horizontal="left" vertical="top" wrapText="1"/>
      <protection locked="0" hidden="1"/>
    </xf>
    <xf numFmtId="49" fontId="5" fillId="22" borderId="9" xfId="2" applyNumberFormat="1" applyFill="1" applyBorder="1" applyAlignment="1" applyProtection="1">
      <alignment vertical="top"/>
      <protection locked="0" hidden="1"/>
    </xf>
    <xf numFmtId="166" fontId="8" fillId="22" borderId="9" xfId="7" applyNumberFormat="1" applyFont="1" applyFill="1" applyBorder="1" applyAlignment="1" applyProtection="1">
      <alignment vertical="top"/>
      <protection locked="0" hidden="1"/>
    </xf>
    <xf numFmtId="166" fontId="48" fillId="22" borderId="9" xfId="7" applyNumberFormat="1" applyFont="1" applyFill="1" applyBorder="1" applyAlignment="1" applyProtection="1">
      <alignment vertical="top"/>
      <protection locked="0" hidden="1"/>
    </xf>
    <xf numFmtId="0" fontId="52" fillId="22" borderId="9" xfId="2" applyFont="1" applyFill="1" applyBorder="1" applyAlignment="1" applyProtection="1">
      <alignment horizontal="left" vertical="top"/>
      <protection locked="0" hidden="1"/>
    </xf>
    <xf numFmtId="0" fontId="5" fillId="15" borderId="0" xfId="2" applyFill="1" applyAlignment="1" applyProtection="1">
      <alignment horizontal="left" vertical="top" wrapText="1"/>
      <protection locked="0" hidden="1"/>
    </xf>
    <xf numFmtId="49" fontId="5" fillId="15" borderId="0" xfId="2" applyNumberFormat="1" applyFill="1" applyAlignment="1" applyProtection="1">
      <alignment vertical="top"/>
      <protection locked="0" hidden="1"/>
    </xf>
    <xf numFmtId="166" fontId="8" fillId="15" borderId="0" xfId="7" applyNumberFormat="1" applyFont="1" applyFill="1" applyAlignment="1" applyProtection="1">
      <alignment vertical="top"/>
      <protection locked="0" hidden="1"/>
    </xf>
    <xf numFmtId="166" fontId="48" fillId="15" borderId="0" xfId="7" applyNumberFormat="1" applyFont="1" applyFill="1" applyAlignment="1" applyProtection="1">
      <alignment vertical="top"/>
      <protection locked="0" hidden="1"/>
    </xf>
    <xf numFmtId="0" fontId="52" fillId="15" borderId="0" xfId="2" applyFont="1" applyFill="1" applyAlignment="1" applyProtection="1">
      <alignment horizontal="left" vertical="top"/>
      <protection locked="0" hidden="1"/>
    </xf>
    <xf numFmtId="44" fontId="5" fillId="0" borderId="30" xfId="2" applyNumberForma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top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15" fillId="0" borderId="3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left" vertical="center" wrapText="1"/>
      <protection hidden="1"/>
    </xf>
    <xf numFmtId="0" fontId="5" fillId="2" borderId="1" xfId="0" applyFont="1" applyFill="1" applyBorder="1" applyAlignment="1" applyProtection="1">
      <alignment horizontal="left" vertical="center" wrapText="1"/>
      <protection hidden="1"/>
    </xf>
    <xf numFmtId="44" fontId="8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right" vertical="center" wrapText="1"/>
      <protection hidden="1"/>
    </xf>
    <xf numFmtId="44" fontId="5" fillId="0" borderId="2" xfId="0" applyNumberFormat="1" applyFont="1" applyBorder="1" applyAlignment="1" applyProtection="1">
      <alignment horizontal="right" vertical="center" wrapText="1"/>
      <protection hidden="1"/>
    </xf>
    <xf numFmtId="44" fontId="8" fillId="0" borderId="2" xfId="0" applyNumberFormat="1" applyFont="1" applyBorder="1" applyAlignment="1" applyProtection="1">
      <alignment horizontal="right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right" vertical="center" wrapText="1"/>
      <protection hidden="1"/>
    </xf>
    <xf numFmtId="44" fontId="5" fillId="0" borderId="1" xfId="0" applyNumberFormat="1" applyFont="1" applyBorder="1" applyAlignment="1" applyProtection="1">
      <alignment horizontal="right" vertical="center" wrapText="1"/>
      <protection hidden="1"/>
    </xf>
    <xf numFmtId="44" fontId="8" fillId="0" borderId="1" xfId="0" applyNumberFormat="1" applyFont="1" applyBorder="1" applyAlignment="1" applyProtection="1">
      <alignment horizontal="right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right" vertical="center" wrapText="1"/>
      <protection hidden="1"/>
    </xf>
    <xf numFmtId="44" fontId="5" fillId="0" borderId="3" xfId="0" applyNumberFormat="1" applyFont="1" applyBorder="1" applyAlignment="1" applyProtection="1">
      <alignment horizontal="right" vertical="center" wrapText="1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44" fontId="5" fillId="0" borderId="2" xfId="0" applyNumberFormat="1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44" fontId="8" fillId="2" borderId="1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justify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0" fontId="5" fillId="0" borderId="9" xfId="0" applyFont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4" fillId="8" borderId="11" xfId="2" applyFont="1" applyFill="1" applyBorder="1" applyAlignment="1" applyProtection="1">
      <alignment vertical="center"/>
      <protection hidden="1"/>
    </xf>
    <xf numFmtId="0" fontId="5" fillId="0" borderId="28" xfId="2" applyBorder="1" applyAlignment="1" applyProtection="1">
      <alignment vertical="center" wrapText="1"/>
      <protection hidden="1"/>
    </xf>
    <xf numFmtId="49" fontId="6" fillId="8" borderId="1" xfId="2" applyNumberFormat="1" applyFont="1" applyFill="1" applyBorder="1" applyAlignment="1" applyProtection="1">
      <alignment vertical="center"/>
      <protection hidden="1"/>
    </xf>
    <xf numFmtId="49" fontId="6" fillId="8" borderId="27" xfId="2" applyNumberFormat="1" applyFont="1" applyFill="1" applyBorder="1" applyAlignment="1" applyProtection="1">
      <alignment vertical="center"/>
      <protection hidden="1"/>
    </xf>
    <xf numFmtId="0" fontId="25" fillId="0" borderId="0" xfId="2" applyFont="1" applyAlignment="1" applyProtection="1">
      <alignment horizontal="center" vertical="center" wrapText="1"/>
      <protection hidden="1"/>
    </xf>
    <xf numFmtId="49" fontId="7" fillId="8" borderId="23" xfId="2" applyNumberFormat="1" applyFont="1" applyFill="1" applyBorder="1" applyAlignment="1" applyProtection="1">
      <alignment vertical="center"/>
      <protection hidden="1"/>
    </xf>
    <xf numFmtId="49" fontId="7" fillId="6" borderId="37" xfId="2" applyNumberFormat="1" applyFont="1" applyFill="1" applyBorder="1" applyAlignment="1" applyProtection="1">
      <alignment horizontal="center" vertical="center" wrapText="1"/>
      <protection hidden="1"/>
    </xf>
    <xf numFmtId="44" fontId="7" fillId="9" borderId="57" xfId="1" applyFont="1" applyFill="1" applyBorder="1" applyAlignment="1" applyProtection="1">
      <alignment horizontal="right" vertical="center"/>
      <protection hidden="1"/>
    </xf>
    <xf numFmtId="44" fontId="15" fillId="0" borderId="0" xfId="1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38" fillId="0" borderId="0" xfId="0" applyFont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1" xfId="0" applyBorder="1" applyProtection="1">
      <protection hidden="1"/>
    </xf>
    <xf numFmtId="14" fontId="3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left" vertical="center" wrapText="1"/>
      <protection hidden="1"/>
    </xf>
    <xf numFmtId="0" fontId="17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37" xfId="0" applyBorder="1" applyProtection="1">
      <protection hidden="1"/>
    </xf>
    <xf numFmtId="0" fontId="0" fillId="0" borderId="0" xfId="0" applyAlignment="1" applyProtection="1">
      <alignment wrapText="1"/>
      <protection hidden="1"/>
    </xf>
    <xf numFmtId="0" fontId="3" fillId="14" borderId="0" xfId="0" applyFont="1" applyFill="1" applyAlignment="1" applyProtection="1">
      <alignment vertical="center"/>
      <protection hidden="1"/>
    </xf>
    <xf numFmtId="0" fontId="35" fillId="0" borderId="0" xfId="0" applyFont="1" applyAlignment="1" applyProtection="1">
      <alignment vertical="center"/>
      <protection hidden="1"/>
    </xf>
    <xf numFmtId="44" fontId="40" fillId="0" borderId="28" xfId="2" applyNumberFormat="1" applyFont="1" applyBorder="1" applyAlignment="1" applyProtection="1">
      <alignment horizontal="left" vertical="center" wrapText="1"/>
      <protection hidden="1"/>
    </xf>
    <xf numFmtId="44" fontId="5" fillId="0" borderId="28" xfId="2" applyNumberFormat="1" applyBorder="1" applyAlignment="1" applyProtection="1">
      <alignment horizontal="left" vertical="center" wrapText="1"/>
      <protection hidden="1"/>
    </xf>
    <xf numFmtId="44" fontId="36" fillId="0" borderId="28" xfId="2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/>
      <protection hidden="1"/>
    </xf>
    <xf numFmtId="49" fontId="5" fillId="10" borderId="16" xfId="2" applyNumberFormat="1" applyFill="1" applyBorder="1" applyAlignment="1" applyProtection="1">
      <alignment horizontal="left" vertical="center"/>
      <protection hidden="1"/>
    </xf>
    <xf numFmtId="0" fontId="47" fillId="20" borderId="0" xfId="6" applyProtection="1">
      <protection hidden="1"/>
    </xf>
    <xf numFmtId="44" fontId="8" fillId="12" borderId="2" xfId="1" applyFont="1" applyFill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horizontal="center" vertical="center" wrapText="1"/>
      <protection hidden="1"/>
    </xf>
    <xf numFmtId="0" fontId="46" fillId="19" borderId="0" xfId="5" applyAlignment="1" applyProtection="1">
      <alignment vertical="top"/>
      <protection hidden="1"/>
    </xf>
    <xf numFmtId="0" fontId="46" fillId="19" borderId="0" xfId="5" applyProtection="1">
      <protection hidden="1"/>
    </xf>
    <xf numFmtId="49" fontId="8" fillId="10" borderId="9" xfId="2" applyNumberFormat="1" applyFont="1" applyFill="1" applyBorder="1" applyAlignment="1" applyProtection="1">
      <alignment horizontal="right" vertical="center"/>
      <protection hidden="1"/>
    </xf>
    <xf numFmtId="44" fontId="8" fillId="0" borderId="2" xfId="1" applyFont="1" applyFill="1" applyBorder="1" applyAlignment="1" applyProtection="1">
      <alignment horizontal="right" vertical="center"/>
      <protection hidden="1"/>
    </xf>
    <xf numFmtId="0" fontId="66" fillId="0" borderId="0" xfId="0" applyFont="1" applyAlignment="1" applyProtection="1">
      <alignment horizontal="center" vertical="center"/>
      <protection hidden="1"/>
    </xf>
    <xf numFmtId="0" fontId="46" fillId="0" borderId="0" xfId="5" applyFill="1" applyProtection="1">
      <protection hidden="1"/>
    </xf>
    <xf numFmtId="0" fontId="6" fillId="6" borderId="1" xfId="0" applyFont="1" applyFill="1" applyBorder="1" applyAlignment="1" applyProtection="1">
      <alignment horizontal="center" vertical="center"/>
      <protection hidden="1"/>
    </xf>
    <xf numFmtId="0" fontId="6" fillId="6" borderId="1" xfId="0" applyFont="1" applyFill="1" applyBorder="1" applyAlignment="1" applyProtection="1">
      <alignment horizontal="center" vertical="center" wrapText="1"/>
      <protection hidden="1"/>
    </xf>
    <xf numFmtId="49" fontId="63" fillId="6" borderId="1" xfId="2" applyNumberFormat="1" applyFont="1" applyFill="1" applyBorder="1" applyAlignment="1" applyProtection="1">
      <alignment horizontal="center" vertical="center" wrapText="1"/>
      <protection hidden="1"/>
    </xf>
    <xf numFmtId="49" fontId="25" fillId="13" borderId="1" xfId="2" applyNumberFormat="1" applyFont="1" applyFill="1" applyBorder="1" applyAlignment="1" applyProtection="1">
      <alignment horizontal="center" vertical="center" wrapText="1"/>
      <protection hidden="1"/>
    </xf>
    <xf numFmtId="49" fontId="24" fillId="6" borderId="1" xfId="2" applyNumberFormat="1" applyFont="1" applyFill="1" applyBorder="1" applyAlignment="1" applyProtection="1">
      <alignment horizontal="center" vertical="center" wrapText="1"/>
      <protection hidden="1"/>
    </xf>
    <xf numFmtId="49" fontId="24" fillId="13" borderId="1" xfId="2" applyNumberFormat="1" applyFont="1" applyFill="1" applyBorder="1" applyAlignment="1" applyProtection="1">
      <alignment horizontal="center" vertical="center" wrapText="1"/>
      <protection hidden="1"/>
    </xf>
    <xf numFmtId="49" fontId="6" fillId="6" borderId="1" xfId="2" applyNumberFormat="1" applyFont="1" applyFill="1" applyBorder="1" applyAlignment="1" applyProtection="1">
      <alignment horizontal="center" vertical="center" wrapText="1"/>
      <protection hidden="1"/>
    </xf>
    <xf numFmtId="49" fontId="63" fillId="6" borderId="0" xfId="2" applyNumberFormat="1" applyFont="1" applyFill="1" applyAlignment="1" applyProtection="1">
      <alignment horizontal="center" vertical="center" wrapText="1"/>
      <protection hidden="1"/>
    </xf>
    <xf numFmtId="49" fontId="5" fillId="0" borderId="0" xfId="2" applyNumberFormat="1" applyAlignment="1" applyProtection="1">
      <alignment vertical="center"/>
      <protection hidden="1"/>
    </xf>
    <xf numFmtId="44" fontId="21" fillId="0" borderId="0" xfId="2" applyNumberFormat="1" applyFont="1" applyAlignment="1" applyProtection="1">
      <alignment horizontal="left" vertical="center" wrapText="1"/>
      <protection hidden="1"/>
    </xf>
    <xf numFmtId="0" fontId="5" fillId="0" borderId="0" xfId="2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0" fontId="44" fillId="0" borderId="0" xfId="0" applyFont="1" applyAlignment="1" applyProtection="1">
      <alignment vertical="center"/>
      <protection hidden="1"/>
    </xf>
    <xf numFmtId="0" fontId="45" fillId="0" borderId="0" xfId="0" applyFont="1" applyProtection="1">
      <protection hidden="1"/>
    </xf>
    <xf numFmtId="0" fontId="29" fillId="10" borderId="0" xfId="0" applyFont="1" applyFill="1" applyAlignment="1" applyProtection="1">
      <alignment horizontal="center" vertical="center"/>
      <protection hidden="1"/>
    </xf>
    <xf numFmtId="0" fontId="11" fillId="10" borderId="0" xfId="0" applyFont="1" applyFill="1" applyProtection="1">
      <protection hidden="1"/>
    </xf>
    <xf numFmtId="0" fontId="26" fillId="10" borderId="0" xfId="0" applyFont="1" applyFill="1" applyProtection="1">
      <protection hidden="1"/>
    </xf>
    <xf numFmtId="0" fontId="26" fillId="10" borderId="0" xfId="0" applyFont="1" applyFill="1" applyAlignment="1" applyProtection="1">
      <alignment horizontal="right"/>
      <protection hidden="1"/>
    </xf>
    <xf numFmtId="0" fontId="15" fillId="12" borderId="1" xfId="0" applyFont="1" applyFill="1" applyBorder="1" applyAlignment="1" applyProtection="1">
      <alignment horizontal="center" vertical="center"/>
      <protection hidden="1"/>
    </xf>
    <xf numFmtId="0" fontId="28" fillId="10" borderId="0" xfId="0" applyFont="1" applyFill="1" applyProtection="1">
      <protection hidden="1"/>
    </xf>
    <xf numFmtId="0" fontId="27" fillId="0" borderId="0" xfId="0" applyFont="1" applyAlignment="1" applyProtection="1">
      <alignment horizontal="right"/>
      <protection hidden="1"/>
    </xf>
    <xf numFmtId="165" fontId="5" fillId="10" borderId="1" xfId="1" applyNumberFormat="1" applyFont="1" applyFill="1" applyBorder="1" applyAlignment="1" applyProtection="1">
      <alignment horizontal="right" vertical="center"/>
      <protection hidden="1"/>
    </xf>
    <xf numFmtId="165" fontId="15" fillId="12" borderId="1" xfId="0" applyNumberFormat="1" applyFont="1" applyFill="1" applyBorder="1" applyAlignment="1" applyProtection="1">
      <alignment horizontal="center" vertical="center"/>
      <protection hidden="1"/>
    </xf>
    <xf numFmtId="9" fontId="27" fillId="0" borderId="0" xfId="4" applyFont="1" applyFill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6" fillId="0" borderId="0" xfId="0" applyFont="1" applyProtection="1">
      <protection hidden="1"/>
    </xf>
    <xf numFmtId="0" fontId="26" fillId="0" borderId="0" xfId="0" applyFont="1" applyAlignment="1" applyProtection="1">
      <alignment horizontal="right"/>
      <protection hidden="1"/>
    </xf>
    <xf numFmtId="0" fontId="29" fillId="12" borderId="40" xfId="0" applyFont="1" applyFill="1" applyBorder="1" applyAlignment="1" applyProtection="1">
      <alignment horizontal="center" vertical="center" wrapText="1"/>
      <protection hidden="1"/>
    </xf>
    <xf numFmtId="0" fontId="29" fillId="12" borderId="46" xfId="0" applyFont="1" applyFill="1" applyBorder="1" applyAlignment="1" applyProtection="1">
      <alignment horizontal="center" vertical="center" wrapText="1"/>
      <protection hidden="1"/>
    </xf>
    <xf numFmtId="0" fontId="29" fillId="12" borderId="31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left" vertical="top" wrapText="1" indent="5"/>
      <protection hidden="1"/>
    </xf>
    <xf numFmtId="0" fontId="21" fillId="0" borderId="0" xfId="0" applyFont="1" applyAlignment="1" applyProtection="1">
      <alignment horizontal="center" vertical="top" wrapText="1"/>
      <protection hidden="1"/>
    </xf>
    <xf numFmtId="0" fontId="29" fillId="12" borderId="41" xfId="0" applyFont="1" applyFill="1" applyBorder="1" applyAlignment="1" applyProtection="1">
      <alignment horizontal="center" vertical="center"/>
      <protection hidden="1"/>
    </xf>
    <xf numFmtId="0" fontId="29" fillId="12" borderId="39" xfId="0" applyFont="1" applyFill="1" applyBorder="1" applyAlignment="1" applyProtection="1">
      <alignment horizontal="left" vertical="center"/>
      <protection hidden="1"/>
    </xf>
    <xf numFmtId="0" fontId="29" fillId="12" borderId="6" xfId="0" applyFont="1" applyFill="1" applyBorder="1" applyAlignment="1" applyProtection="1">
      <alignment vertical="center" wrapText="1"/>
      <protection hidden="1"/>
    </xf>
    <xf numFmtId="165" fontId="29" fillId="12" borderId="3" xfId="0" applyNumberFormat="1" applyFont="1" applyFill="1" applyBorder="1" applyAlignment="1" applyProtection="1">
      <alignment horizontal="right" vertical="center" wrapText="1"/>
      <protection hidden="1"/>
    </xf>
    <xf numFmtId="10" fontId="29" fillId="12" borderId="47" xfId="0" applyNumberFormat="1" applyFont="1" applyFill="1" applyBorder="1" applyAlignment="1" applyProtection="1">
      <alignment horizontal="center" vertical="center" wrapText="1"/>
      <protection hidden="1"/>
    </xf>
    <xf numFmtId="0" fontId="28" fillId="10" borderId="0" xfId="0" applyFont="1" applyFill="1" applyAlignment="1" applyProtection="1">
      <alignment vertical="center"/>
      <protection hidden="1"/>
    </xf>
    <xf numFmtId="0" fontId="29" fillId="12" borderId="16" xfId="0" applyFont="1" applyFill="1" applyBorder="1" applyAlignment="1" applyProtection="1">
      <alignment horizontal="center" vertical="center"/>
      <protection hidden="1"/>
    </xf>
    <xf numFmtId="0" fontId="33" fillId="10" borderId="1" xfId="0" applyFont="1" applyFill="1" applyBorder="1" applyAlignment="1" applyProtection="1">
      <alignment horizontal="right" vertical="center"/>
      <protection hidden="1"/>
    </xf>
    <xf numFmtId="0" fontId="34" fillId="15" borderId="5" xfId="0" applyFont="1" applyFill="1" applyBorder="1" applyAlignment="1" applyProtection="1">
      <alignment horizontal="left" vertical="center"/>
      <protection hidden="1"/>
    </xf>
    <xf numFmtId="0" fontId="34" fillId="15" borderId="1" xfId="0" applyFont="1" applyFill="1" applyBorder="1" applyAlignment="1" applyProtection="1">
      <alignment horizontal="center" vertical="center" wrapText="1"/>
      <protection hidden="1"/>
    </xf>
    <xf numFmtId="0" fontId="31" fillId="10" borderId="0" xfId="0" applyFont="1" applyFill="1" applyProtection="1">
      <protection hidden="1"/>
    </xf>
    <xf numFmtId="0" fontId="32" fillId="0" borderId="1" xfId="0" applyFont="1" applyBorder="1" applyAlignment="1" applyProtection="1">
      <alignment vertical="center" wrapText="1"/>
      <protection hidden="1"/>
    </xf>
    <xf numFmtId="0" fontId="32" fillId="0" borderId="1" xfId="0" applyFont="1" applyBorder="1" applyAlignment="1" applyProtection="1">
      <alignment horizontal="center" vertical="center" wrapText="1"/>
      <protection hidden="1"/>
    </xf>
    <xf numFmtId="0" fontId="29" fillId="15" borderId="43" xfId="0" applyFont="1" applyFill="1" applyBorder="1" applyAlignment="1" applyProtection="1">
      <alignment horizontal="left" vertical="center"/>
      <protection hidden="1"/>
    </xf>
    <xf numFmtId="0" fontId="29" fillId="15" borderId="44" xfId="0" applyFont="1" applyFill="1" applyBorder="1" applyAlignment="1" applyProtection="1">
      <alignment horizontal="left" vertical="center"/>
      <protection hidden="1"/>
    </xf>
    <xf numFmtId="0" fontId="29" fillId="15" borderId="45" xfId="0" applyFont="1" applyFill="1" applyBorder="1" applyAlignment="1" applyProtection="1">
      <alignment vertical="center" wrapText="1"/>
      <protection hidden="1"/>
    </xf>
    <xf numFmtId="165" fontId="29" fillId="12" borderId="40" xfId="0" applyNumberFormat="1" applyFont="1" applyFill="1" applyBorder="1" applyAlignment="1" applyProtection="1">
      <alignment horizontal="right" vertical="center" wrapText="1"/>
      <protection hidden="1"/>
    </xf>
    <xf numFmtId="10" fontId="29" fillId="12" borderId="50" xfId="0" applyNumberFormat="1" applyFont="1" applyFill="1" applyBorder="1" applyAlignment="1" applyProtection="1">
      <alignment horizontal="center" vertical="center" wrapText="1"/>
      <protection hidden="1"/>
    </xf>
    <xf numFmtId="0" fontId="29" fillId="15" borderId="41" xfId="0" applyFont="1" applyFill="1" applyBorder="1" applyAlignment="1" applyProtection="1">
      <alignment horizontal="center" vertical="center"/>
      <protection hidden="1"/>
    </xf>
    <xf numFmtId="0" fontId="29" fillId="15" borderId="48" xfId="0" applyFont="1" applyFill="1" applyBorder="1" applyAlignment="1" applyProtection="1">
      <alignment vertical="center" wrapText="1"/>
      <protection hidden="1"/>
    </xf>
    <xf numFmtId="0" fontId="29" fillId="15" borderId="56" xfId="0" applyFont="1" applyFill="1" applyBorder="1" applyAlignment="1" applyProtection="1">
      <alignment horizontal="center" vertical="center"/>
      <protection hidden="1"/>
    </xf>
    <xf numFmtId="0" fontId="29" fillId="15" borderId="52" xfId="0" applyFont="1" applyFill="1" applyBorder="1" applyAlignment="1" applyProtection="1">
      <alignment vertical="center" wrapText="1"/>
      <protection hidden="1"/>
    </xf>
    <xf numFmtId="0" fontId="29" fillId="15" borderId="51" xfId="0" applyFont="1" applyFill="1" applyBorder="1" applyAlignment="1" applyProtection="1">
      <alignment horizontal="center" vertical="center"/>
      <protection hidden="1"/>
    </xf>
    <xf numFmtId="0" fontId="21" fillId="0" borderId="9" xfId="0" applyFont="1" applyBorder="1" applyAlignment="1" applyProtection="1">
      <alignment vertical="top" wrapText="1"/>
      <protection hidden="1"/>
    </xf>
    <xf numFmtId="0" fontId="27" fillId="10" borderId="0" xfId="0" applyFont="1" applyFill="1" applyProtection="1">
      <protection hidden="1"/>
    </xf>
    <xf numFmtId="7" fontId="29" fillId="12" borderId="3" xfId="0" applyNumberFormat="1" applyFont="1" applyFill="1" applyBorder="1" applyAlignment="1" applyProtection="1">
      <alignment horizontal="right" vertical="center" wrapText="1"/>
      <protection hidden="1"/>
    </xf>
    <xf numFmtId="10" fontId="29" fillId="12" borderId="3" xfId="0" applyNumberFormat="1" applyFont="1" applyFill="1" applyBorder="1" applyAlignment="1" applyProtection="1">
      <alignment horizontal="right" vertical="center" wrapText="1"/>
      <protection hidden="1"/>
    </xf>
    <xf numFmtId="0" fontId="28" fillId="10" borderId="28" xfId="0" applyFont="1" applyFill="1" applyBorder="1" applyAlignment="1" applyProtection="1">
      <alignment vertical="center"/>
      <protection hidden="1"/>
    </xf>
    <xf numFmtId="0" fontId="28" fillId="12" borderId="0" xfId="0" applyFont="1" applyFill="1" applyAlignment="1" applyProtection="1">
      <alignment vertical="center"/>
      <protection hidden="1"/>
    </xf>
    <xf numFmtId="0" fontId="29" fillId="15" borderId="55" xfId="0" applyFont="1" applyFill="1" applyBorder="1" applyAlignment="1" applyProtection="1">
      <alignment vertical="center" wrapText="1"/>
      <protection hidden="1"/>
    </xf>
    <xf numFmtId="7" fontId="29" fillId="12" borderId="40" xfId="0" applyNumberFormat="1" applyFont="1" applyFill="1" applyBorder="1" applyAlignment="1" applyProtection="1">
      <alignment horizontal="right" vertical="center" wrapText="1"/>
      <protection hidden="1"/>
    </xf>
    <xf numFmtId="10" fontId="7" fillId="12" borderId="46" xfId="0" applyNumberFormat="1" applyFont="1" applyFill="1" applyBorder="1" applyAlignment="1" applyProtection="1">
      <alignment horizontal="right" vertical="center" wrapText="1"/>
      <protection hidden="1"/>
    </xf>
    <xf numFmtId="9" fontId="28" fillId="10" borderId="0" xfId="4" applyFont="1" applyFill="1" applyProtection="1">
      <protection hidden="1"/>
    </xf>
    <xf numFmtId="0" fontId="28" fillId="12" borderId="0" xfId="0" applyFont="1" applyFill="1" applyProtection="1">
      <protection hidden="1"/>
    </xf>
    <xf numFmtId="0" fontId="26" fillId="12" borderId="0" xfId="0" applyFont="1" applyFill="1" applyProtection="1">
      <protection hidden="1"/>
    </xf>
    <xf numFmtId="0" fontId="15" fillId="10" borderId="0" xfId="0" applyFont="1" applyFill="1" applyProtection="1">
      <protection hidden="1"/>
    </xf>
    <xf numFmtId="0" fontId="27" fillId="10" borderId="0" xfId="0" applyFont="1" applyFill="1" applyAlignment="1" applyProtection="1">
      <alignment horizontal="center" vertical="center"/>
      <protection hidden="1"/>
    </xf>
    <xf numFmtId="14" fontId="11" fillId="0" borderId="1" xfId="0" applyNumberFormat="1" applyFont="1" applyBorder="1" applyAlignment="1" applyProtection="1">
      <alignment horizontal="left" vertical="center"/>
      <protection locked="0" hidden="1"/>
    </xf>
    <xf numFmtId="49" fontId="48" fillId="10" borderId="29" xfId="2" applyNumberFormat="1" applyFont="1" applyFill="1" applyBorder="1" applyAlignment="1" applyProtection="1">
      <alignment horizontal="left" vertical="center" wrapText="1"/>
      <protection hidden="1"/>
    </xf>
    <xf numFmtId="49" fontId="48" fillId="10" borderId="5" xfId="2" applyNumberFormat="1" applyFont="1" applyFill="1" applyBorder="1" applyAlignment="1" applyProtection="1">
      <alignment horizontal="left" vertical="center" wrapText="1"/>
      <protection hidden="1"/>
    </xf>
    <xf numFmtId="49" fontId="7" fillId="6" borderId="16" xfId="2" applyNumberFormat="1" applyFont="1" applyFill="1" applyBorder="1" applyAlignment="1" applyProtection="1">
      <alignment horizontal="left" vertical="center"/>
      <protection hidden="1"/>
    </xf>
    <xf numFmtId="0" fontId="29" fillId="12" borderId="37" xfId="0" applyFont="1" applyFill="1" applyBorder="1" applyAlignment="1" applyProtection="1">
      <alignment horizontal="right" vertical="top"/>
      <protection hidden="1"/>
    </xf>
    <xf numFmtId="0" fontId="11" fillId="12" borderId="37" xfId="0" applyFont="1" applyFill="1" applyBorder="1" applyAlignment="1" applyProtection="1">
      <alignment vertical="top"/>
      <protection hidden="1"/>
    </xf>
    <xf numFmtId="0" fontId="29" fillId="12" borderId="37" xfId="0" applyFont="1" applyFill="1" applyBorder="1" applyAlignment="1" applyProtection="1">
      <alignment vertical="top"/>
      <protection hidden="1"/>
    </xf>
    <xf numFmtId="49" fontId="5" fillId="10" borderId="29" xfId="2" applyNumberFormat="1" applyFill="1" applyBorder="1" applyAlignment="1" applyProtection="1">
      <alignment vertical="center"/>
      <protection hidden="1"/>
    </xf>
    <xf numFmtId="49" fontId="5" fillId="10" borderId="5" xfId="2" applyNumberFormat="1" applyFill="1" applyBorder="1" applyAlignment="1" applyProtection="1">
      <alignment vertical="center"/>
      <protection hidden="1"/>
    </xf>
    <xf numFmtId="49" fontId="5" fillId="25" borderId="16" xfId="2" applyNumberFormat="1" applyFill="1" applyBorder="1" applyAlignment="1" applyProtection="1">
      <alignment vertical="center"/>
      <protection hidden="1"/>
    </xf>
    <xf numFmtId="49" fontId="5" fillId="25" borderId="29" xfId="2" applyNumberFormat="1" applyFill="1" applyBorder="1" applyAlignment="1" applyProtection="1">
      <alignment vertical="center"/>
      <protection hidden="1"/>
    </xf>
    <xf numFmtId="49" fontId="5" fillId="25" borderId="5" xfId="2" applyNumberFormat="1" applyFill="1" applyBorder="1" applyAlignment="1" applyProtection="1">
      <alignment vertical="center"/>
      <protection hidden="1"/>
    </xf>
    <xf numFmtId="44" fontId="11" fillId="25" borderId="1" xfId="1" applyFont="1" applyFill="1" applyBorder="1" applyAlignment="1" applyProtection="1">
      <alignment horizontal="center" vertical="center"/>
      <protection hidden="1"/>
    </xf>
    <xf numFmtId="44" fontId="7" fillId="3" borderId="29" xfId="2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13" fillId="0" borderId="38" xfId="0" applyFont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center" vertical="center" wrapText="1"/>
      <protection hidden="1"/>
    </xf>
    <xf numFmtId="0" fontId="62" fillId="0" borderId="0" xfId="0" applyFont="1" applyAlignment="1" applyProtection="1">
      <alignment horizontal="left" vertical="center" wrapText="1"/>
      <protection hidden="1"/>
    </xf>
    <xf numFmtId="0" fontId="42" fillId="0" borderId="0" xfId="0" applyFont="1" applyAlignment="1" applyProtection="1">
      <alignment wrapText="1"/>
      <protection hidden="1"/>
    </xf>
    <xf numFmtId="9" fontId="15" fillId="0" borderId="28" xfId="4" applyFont="1" applyBorder="1" applyAlignment="1" applyProtection="1">
      <alignment horizontal="center" vertical="center" wrapText="1"/>
      <protection hidden="1"/>
    </xf>
    <xf numFmtId="0" fontId="39" fillId="18" borderId="51" xfId="2" applyFont="1" applyFill="1" applyBorder="1" applyAlignment="1" applyProtection="1">
      <alignment horizontal="center" vertical="center"/>
      <protection hidden="1"/>
    </xf>
    <xf numFmtId="0" fontId="39" fillId="18" borderId="39" xfId="2" applyFont="1" applyFill="1" applyBorder="1" applyAlignment="1" applyProtection="1">
      <alignment horizontal="center" vertical="center"/>
      <protection hidden="1"/>
    </xf>
    <xf numFmtId="44" fontId="7" fillId="9" borderId="10" xfId="1" applyFont="1" applyFill="1" applyBorder="1" applyAlignment="1" applyProtection="1">
      <alignment horizontal="right" vertical="center"/>
      <protection hidden="1"/>
    </xf>
    <xf numFmtId="44" fontId="7" fillId="9" borderId="3" xfId="1" applyFont="1" applyFill="1" applyBorder="1" applyAlignment="1" applyProtection="1">
      <alignment horizontal="right" vertical="center"/>
      <protection hidden="1"/>
    </xf>
    <xf numFmtId="44" fontId="36" fillId="0" borderId="28" xfId="2" applyNumberFormat="1" applyFont="1" applyBorder="1" applyAlignment="1" applyProtection="1">
      <alignment horizontal="left" vertical="center"/>
      <protection hidden="1"/>
    </xf>
    <xf numFmtId="44" fontId="36" fillId="0" borderId="0" xfId="2" applyNumberFormat="1" applyFont="1" applyAlignment="1" applyProtection="1">
      <alignment horizontal="left" vertical="center"/>
      <protection hidden="1"/>
    </xf>
    <xf numFmtId="0" fontId="20" fillId="7" borderId="37" xfId="0" applyFont="1" applyFill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7" fillId="6" borderId="35" xfId="0" applyFont="1" applyFill="1" applyBorder="1" applyAlignment="1" applyProtection="1">
      <alignment horizontal="center" vertical="center"/>
      <protection hidden="1"/>
    </xf>
    <xf numFmtId="0" fontId="7" fillId="6" borderId="1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0" fontId="7" fillId="4" borderId="16" xfId="0" applyFont="1" applyFill="1" applyBorder="1" applyAlignment="1" applyProtection="1">
      <alignment horizontal="center" vertical="center"/>
      <protection hidden="1"/>
    </xf>
    <xf numFmtId="0" fontId="7" fillId="4" borderId="17" xfId="0" applyFont="1" applyFill="1" applyBorder="1" applyAlignment="1" applyProtection="1">
      <alignment horizontal="center" vertical="center"/>
      <protection hidden="1"/>
    </xf>
    <xf numFmtId="0" fontId="7" fillId="4" borderId="13" xfId="0" applyFont="1" applyFill="1" applyBorder="1" applyAlignment="1" applyProtection="1">
      <alignment horizontal="center" vertical="center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/>
    </xf>
    <xf numFmtId="0" fontId="7" fillId="4" borderId="16" xfId="0" applyFont="1" applyFill="1" applyBorder="1" applyAlignment="1" applyProtection="1">
      <alignment horizontal="left" vertical="center"/>
      <protection hidden="1"/>
    </xf>
    <xf numFmtId="0" fontId="7" fillId="4" borderId="17" xfId="0" applyFont="1" applyFill="1" applyBorder="1" applyAlignment="1" applyProtection="1">
      <alignment horizontal="left" vertical="center"/>
      <protection hidden="1"/>
    </xf>
    <xf numFmtId="0" fontId="19" fillId="0" borderId="22" xfId="0" applyFont="1" applyBorder="1" applyAlignment="1" applyProtection="1">
      <alignment horizontal="left" vertical="center" wrapText="1"/>
      <protection hidden="1"/>
    </xf>
    <xf numFmtId="49" fontId="5" fillId="10" borderId="16" xfId="2" applyNumberFormat="1" applyFill="1" applyBorder="1" applyAlignment="1" applyProtection="1">
      <alignment horizontal="left" vertical="center" wrapText="1"/>
      <protection hidden="1"/>
    </xf>
    <xf numFmtId="49" fontId="5" fillId="10" borderId="29" xfId="2" applyNumberFormat="1" applyFill="1" applyBorder="1" applyAlignment="1" applyProtection="1">
      <alignment horizontal="left" vertical="center" wrapText="1"/>
      <protection hidden="1"/>
    </xf>
    <xf numFmtId="49" fontId="5" fillId="10" borderId="5" xfId="2" applyNumberFormat="1" applyFill="1" applyBorder="1" applyAlignment="1" applyProtection="1">
      <alignment horizontal="left" vertical="center" wrapText="1"/>
      <protection hidden="1"/>
    </xf>
    <xf numFmtId="0" fontId="29" fillId="0" borderId="60" xfId="0" applyFont="1" applyBorder="1" applyAlignment="1" applyProtection="1">
      <alignment horizontal="center" vertical="center"/>
      <protection hidden="1"/>
    </xf>
    <xf numFmtId="0" fontId="29" fillId="0" borderId="33" xfId="0" applyFont="1" applyBorder="1" applyAlignment="1" applyProtection="1">
      <alignment horizontal="center" vertical="center"/>
      <protection hidden="1"/>
    </xf>
    <xf numFmtId="0" fontId="29" fillId="0" borderId="59" xfId="0" applyFont="1" applyBorder="1" applyAlignment="1" applyProtection="1">
      <alignment horizontal="center" vertical="center"/>
      <protection hidden="1"/>
    </xf>
    <xf numFmtId="49" fontId="6" fillId="8" borderId="11" xfId="2" applyNumberFormat="1" applyFont="1" applyFill="1" applyBorder="1" applyAlignment="1" applyProtection="1">
      <alignment horizontal="right" vertical="center"/>
      <protection hidden="1"/>
    </xf>
    <xf numFmtId="49" fontId="6" fillId="8" borderId="25" xfId="2" applyNumberFormat="1" applyFont="1" applyFill="1" applyBorder="1" applyAlignment="1" applyProtection="1">
      <alignment horizontal="right" vertical="center"/>
      <protection hidden="1"/>
    </xf>
    <xf numFmtId="0" fontId="5" fillId="0" borderId="1" xfId="2" applyBorder="1" applyAlignment="1" applyProtection="1">
      <alignment horizontal="left" vertical="center"/>
      <protection hidden="1"/>
    </xf>
    <xf numFmtId="0" fontId="5" fillId="0" borderId="14" xfId="2" applyBorder="1" applyAlignment="1" applyProtection="1">
      <alignment horizontal="left" vertical="center"/>
      <protection hidden="1"/>
    </xf>
    <xf numFmtId="49" fontId="6" fillId="8" borderId="13" xfId="2" applyNumberFormat="1" applyFont="1" applyFill="1" applyBorder="1" applyAlignment="1" applyProtection="1">
      <alignment horizontal="right" vertical="center"/>
      <protection hidden="1"/>
    </xf>
    <xf numFmtId="49" fontId="6" fillId="8" borderId="1" xfId="2" applyNumberFormat="1" applyFont="1" applyFill="1" applyBorder="1" applyAlignment="1" applyProtection="1">
      <alignment horizontal="right" vertical="center"/>
      <protection hidden="1"/>
    </xf>
    <xf numFmtId="49" fontId="6" fillId="8" borderId="20" xfId="2" applyNumberFormat="1" applyFont="1" applyFill="1" applyBorder="1" applyAlignment="1" applyProtection="1">
      <alignment horizontal="right" vertical="center"/>
      <protection hidden="1"/>
    </xf>
    <xf numFmtId="49" fontId="6" fillId="8" borderId="27" xfId="2" applyNumberFormat="1" applyFont="1" applyFill="1" applyBorder="1" applyAlignment="1" applyProtection="1">
      <alignment horizontal="right" vertical="center"/>
      <protection hidden="1"/>
    </xf>
    <xf numFmtId="49" fontId="7" fillId="8" borderId="23" xfId="2" applyNumberFormat="1" applyFont="1" applyFill="1" applyBorder="1" applyAlignment="1" applyProtection="1">
      <alignment horizontal="center" vertical="center"/>
      <protection hidden="1"/>
    </xf>
    <xf numFmtId="0" fontId="5" fillId="0" borderId="25" xfId="2" applyBorder="1" applyAlignment="1" applyProtection="1">
      <alignment horizontal="left" vertical="center"/>
      <protection hidden="1"/>
    </xf>
    <xf numFmtId="0" fontId="5" fillId="0" borderId="12" xfId="2" applyBorder="1" applyAlignment="1" applyProtection="1">
      <alignment horizontal="left" vertical="center"/>
      <protection hidden="1"/>
    </xf>
    <xf numFmtId="49" fontId="7" fillId="3" borderId="16" xfId="2" applyNumberFormat="1" applyFont="1" applyFill="1" applyBorder="1" applyAlignment="1" applyProtection="1">
      <alignment horizontal="left" vertical="center"/>
      <protection hidden="1"/>
    </xf>
    <xf numFmtId="49" fontId="7" fillId="3" borderId="29" xfId="2" applyNumberFormat="1" applyFont="1" applyFill="1" applyBorder="1" applyAlignment="1" applyProtection="1">
      <alignment horizontal="left" vertical="center"/>
      <protection hidden="1"/>
    </xf>
    <xf numFmtId="49" fontId="7" fillId="3" borderId="5" xfId="2" applyNumberFormat="1" applyFont="1" applyFill="1" applyBorder="1" applyAlignment="1" applyProtection="1">
      <alignment horizontal="left" vertical="center"/>
      <protection hidden="1"/>
    </xf>
    <xf numFmtId="49" fontId="8" fillId="12" borderId="13" xfId="2" applyNumberFormat="1" applyFont="1" applyFill="1" applyBorder="1" applyAlignment="1" applyProtection="1">
      <alignment horizontal="left" vertical="center"/>
      <protection hidden="1"/>
    </xf>
    <xf numFmtId="49" fontId="8" fillId="12" borderId="1" xfId="2" applyNumberFormat="1" applyFont="1" applyFill="1" applyBorder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49" fontId="5" fillId="0" borderId="0" xfId="2" applyNumberFormat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left"/>
      <protection hidden="1"/>
    </xf>
    <xf numFmtId="44" fontId="18" fillId="11" borderId="20" xfId="1" applyFont="1" applyFill="1" applyBorder="1" applyAlignment="1" applyProtection="1">
      <alignment horizontal="left" vertical="center" wrapText="1"/>
      <protection hidden="1"/>
    </xf>
    <xf numFmtId="44" fontId="18" fillId="11" borderId="27" xfId="1" applyFont="1" applyFill="1" applyBorder="1" applyAlignment="1" applyProtection="1">
      <alignment horizontal="left" vertical="center" wrapText="1"/>
      <protection hidden="1"/>
    </xf>
    <xf numFmtId="49" fontId="5" fillId="10" borderId="4" xfId="1" applyNumberFormat="1" applyFont="1" applyFill="1" applyBorder="1" applyAlignment="1" applyProtection="1">
      <alignment horizontal="center" vertical="center"/>
      <protection locked="0" hidden="1"/>
    </xf>
    <xf numFmtId="49" fontId="5" fillId="10" borderId="5" xfId="1" applyNumberFormat="1" applyFont="1" applyFill="1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20" fillId="7" borderId="1" xfId="0" applyFont="1" applyFill="1" applyBorder="1" applyAlignment="1" applyProtection="1">
      <alignment horizontal="center" vertical="center" wrapText="1"/>
      <protection hidden="1"/>
    </xf>
    <xf numFmtId="49" fontId="8" fillId="24" borderId="7" xfId="2" applyNumberFormat="1" applyFont="1" applyFill="1" applyBorder="1" applyAlignment="1" applyProtection="1">
      <alignment horizontal="left" vertical="center" wrapText="1"/>
      <protection hidden="1"/>
    </xf>
    <xf numFmtId="49" fontId="8" fillId="24" borderId="8" xfId="2" applyNumberFormat="1" applyFont="1" applyFill="1" applyBorder="1" applyAlignment="1" applyProtection="1">
      <alignment horizontal="left" vertical="center" wrapText="1"/>
      <protection hidden="1"/>
    </xf>
    <xf numFmtId="0" fontId="41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49" fontId="7" fillId="9" borderId="28" xfId="2" applyNumberFormat="1" applyFont="1" applyFill="1" applyBorder="1" applyAlignment="1" applyProtection="1">
      <alignment horizontal="center" vertical="center"/>
      <protection hidden="1"/>
    </xf>
    <xf numFmtId="49" fontId="7" fillId="9" borderId="10" xfId="2" applyNumberFormat="1" applyFont="1" applyFill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wrapText="1"/>
      <protection hidden="1"/>
    </xf>
    <xf numFmtId="49" fontId="5" fillId="10" borderId="16" xfId="2" applyNumberFormat="1" applyFill="1" applyBorder="1" applyAlignment="1" applyProtection="1">
      <alignment horizontal="left" vertical="center"/>
      <protection hidden="1"/>
    </xf>
    <xf numFmtId="49" fontId="5" fillId="10" borderId="29" xfId="2" applyNumberFormat="1" applyFill="1" applyBorder="1" applyAlignment="1" applyProtection="1">
      <alignment horizontal="left" vertical="center"/>
      <protection hidden="1"/>
    </xf>
    <xf numFmtId="49" fontId="5" fillId="10" borderId="5" xfId="2" applyNumberFormat="1" applyFill="1" applyBorder="1" applyAlignment="1" applyProtection="1">
      <alignment horizontal="left" vertical="center"/>
      <protection hidden="1"/>
    </xf>
    <xf numFmtId="49" fontId="5" fillId="25" borderId="16" xfId="2" applyNumberFormat="1" applyFill="1" applyBorder="1" applyAlignment="1" applyProtection="1">
      <alignment horizontal="left" vertical="center"/>
      <protection hidden="1"/>
    </xf>
    <xf numFmtId="49" fontId="5" fillId="25" borderId="29" xfId="2" applyNumberFormat="1" applyFill="1" applyBorder="1" applyAlignment="1" applyProtection="1">
      <alignment horizontal="left" vertical="center"/>
      <protection hidden="1"/>
    </xf>
    <xf numFmtId="49" fontId="5" fillId="25" borderId="5" xfId="2" applyNumberFormat="1" applyFill="1" applyBorder="1" applyAlignment="1" applyProtection="1">
      <alignment horizontal="left" vertical="center"/>
      <protection hidden="1"/>
    </xf>
    <xf numFmtId="0" fontId="2" fillId="0" borderId="28" xfId="0" applyFont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49" fontId="25" fillId="6" borderId="1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166" fontId="56" fillId="22" borderId="48" xfId="2" applyNumberFormat="1" applyFont="1" applyFill="1" applyBorder="1" applyAlignment="1" applyProtection="1">
      <alignment horizontal="center" vertical="top"/>
      <protection hidden="1"/>
    </xf>
    <xf numFmtId="49" fontId="10" fillId="6" borderId="9" xfId="2" applyNumberFormat="1" applyFont="1" applyFill="1" applyBorder="1" applyAlignment="1" applyProtection="1">
      <alignment horizontal="left" vertical="center" wrapText="1"/>
      <protection hidden="1"/>
    </xf>
    <xf numFmtId="49" fontId="10" fillId="6" borderId="0" xfId="2" applyNumberFormat="1" applyFont="1" applyFill="1" applyAlignment="1" applyProtection="1">
      <alignment horizontal="left" vertical="center" wrapText="1"/>
      <protection hidden="1"/>
    </xf>
    <xf numFmtId="0" fontId="5" fillId="10" borderId="4" xfId="1" applyNumberFormat="1" applyFont="1" applyFill="1" applyBorder="1" applyAlignment="1" applyProtection="1">
      <alignment horizontal="center" vertical="center"/>
      <protection locked="0" hidden="1"/>
    </xf>
    <xf numFmtId="0" fontId="5" fillId="10" borderId="5" xfId="1" applyNumberFormat="1" applyFont="1" applyFill="1" applyBorder="1" applyAlignment="1" applyProtection="1">
      <alignment horizontal="center" vertical="center"/>
      <protection locked="0" hidden="1"/>
    </xf>
    <xf numFmtId="49" fontId="8" fillId="12" borderId="16" xfId="2" applyNumberFormat="1" applyFont="1" applyFill="1" applyBorder="1" applyAlignment="1" applyProtection="1">
      <alignment horizontal="left" vertical="center"/>
      <protection hidden="1"/>
    </xf>
    <xf numFmtId="49" fontId="8" fillId="12" borderId="29" xfId="2" applyNumberFormat="1" applyFont="1" applyFill="1" applyBorder="1" applyAlignment="1" applyProtection="1">
      <alignment horizontal="left" vertical="center"/>
      <protection hidden="1"/>
    </xf>
    <xf numFmtId="49" fontId="8" fillId="12" borderId="5" xfId="2" applyNumberFormat="1" applyFont="1" applyFill="1" applyBorder="1" applyAlignment="1" applyProtection="1">
      <alignment horizontal="left" vertical="center"/>
      <protection hidden="1"/>
    </xf>
    <xf numFmtId="0" fontId="2" fillId="0" borderId="2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44" fontId="5" fillId="10" borderId="4" xfId="1" applyFont="1" applyFill="1" applyBorder="1" applyAlignment="1" applyProtection="1">
      <alignment horizontal="center" vertical="center"/>
      <protection locked="0" hidden="1"/>
    </xf>
    <xf numFmtId="44" fontId="5" fillId="10" borderId="5" xfId="1" applyFont="1" applyFill="1" applyBorder="1" applyAlignment="1" applyProtection="1">
      <alignment horizontal="center" vertical="center"/>
      <protection locked="0" hidden="1"/>
    </xf>
    <xf numFmtId="14" fontId="5" fillId="0" borderId="1" xfId="0" applyNumberFormat="1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left"/>
      <protection hidden="1"/>
    </xf>
    <xf numFmtId="0" fontId="5" fillId="0" borderId="5" xfId="0" applyFont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2" borderId="4" xfId="0" applyFont="1" applyFill="1" applyBorder="1" applyAlignment="1" applyProtection="1">
      <alignment horizontal="left" vertical="center" wrapText="1"/>
      <protection hidden="1"/>
    </xf>
    <xf numFmtId="0" fontId="8" fillId="2" borderId="5" xfId="0" applyFont="1" applyFill="1" applyBorder="1" applyAlignment="1" applyProtection="1">
      <alignment horizontal="left" vertical="center" wrapText="1"/>
      <protection hidden="1"/>
    </xf>
    <xf numFmtId="0" fontId="7" fillId="3" borderId="4" xfId="0" applyFont="1" applyFill="1" applyBorder="1" applyAlignment="1" applyProtection="1">
      <alignment horizontal="right" vertical="center" wrapText="1"/>
      <protection hidden="1"/>
    </xf>
    <xf numFmtId="0" fontId="7" fillId="3" borderId="5" xfId="0" applyFont="1" applyFill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22" fillId="0" borderId="2" xfId="0" applyFont="1" applyBorder="1" applyAlignment="1" applyProtection="1">
      <alignment horizontal="center" vertical="center" wrapText="1"/>
      <protection hidden="1"/>
    </xf>
    <xf numFmtId="0" fontId="22" fillId="0" borderId="3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8" fillId="0" borderId="2" xfId="0" applyFont="1" applyBorder="1" applyAlignment="1" applyProtection="1">
      <alignment horizontal="center" wrapText="1"/>
      <protection hidden="1"/>
    </xf>
    <xf numFmtId="0" fontId="8" fillId="0" borderId="3" xfId="0" applyFont="1" applyBorder="1" applyAlignment="1" applyProtection="1">
      <alignment horizontal="center" wrapText="1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locked="0" hidden="1"/>
    </xf>
    <xf numFmtId="0" fontId="11" fillId="0" borderId="17" xfId="0" applyFont="1" applyBorder="1" applyAlignment="1" applyProtection="1">
      <alignment horizontal="center" vertical="center"/>
      <protection locked="0"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3" fillId="14" borderId="0" xfId="0" applyFont="1" applyFill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horizontal="left" vertical="top" wrapText="1"/>
      <protection locked="0" hidden="1"/>
    </xf>
    <xf numFmtId="0" fontId="7" fillId="9" borderId="41" xfId="2" applyFont="1" applyFill="1" applyBorder="1" applyAlignment="1" applyProtection="1">
      <alignment horizontal="center" vertical="center"/>
      <protection hidden="1"/>
    </xf>
    <xf numFmtId="0" fontId="7" fillId="9" borderId="42" xfId="2" applyFont="1" applyFill="1" applyBorder="1" applyAlignment="1" applyProtection="1">
      <alignment horizontal="center" vertical="center"/>
      <protection hidden="1"/>
    </xf>
    <xf numFmtId="14" fontId="3" fillId="0" borderId="1" xfId="0" applyNumberFormat="1" applyFont="1" applyBorder="1" applyAlignment="1" applyProtection="1">
      <alignment horizontal="center"/>
      <protection locked="0" hidden="1"/>
    </xf>
    <xf numFmtId="0" fontId="25" fillId="6" borderId="28" xfId="2" applyFont="1" applyFill="1" applyBorder="1" applyAlignment="1" applyProtection="1">
      <alignment horizontal="center" vertical="center" wrapText="1"/>
      <protection hidden="1"/>
    </xf>
    <xf numFmtId="0" fontId="25" fillId="6" borderId="0" xfId="2" applyFont="1" applyFill="1" applyAlignment="1" applyProtection="1">
      <alignment horizontal="center" vertical="center" wrapText="1"/>
      <protection hidden="1"/>
    </xf>
    <xf numFmtId="44" fontId="7" fillId="9" borderId="57" xfId="1" applyFont="1" applyFill="1" applyBorder="1" applyAlignment="1" applyProtection="1">
      <alignment horizontal="center" vertical="center"/>
      <protection hidden="1"/>
    </xf>
    <xf numFmtId="44" fontId="7" fillId="9" borderId="22" xfId="1" applyFont="1" applyFill="1" applyBorder="1" applyAlignment="1" applyProtection="1">
      <alignment horizontal="center" vertical="center"/>
      <protection hidden="1"/>
    </xf>
    <xf numFmtId="14" fontId="3" fillId="0" borderId="1" xfId="0" applyNumberFormat="1" applyFont="1" applyBorder="1" applyAlignment="1" applyProtection="1">
      <alignment horizontal="center"/>
      <protection hidden="1"/>
    </xf>
    <xf numFmtId="0" fontId="18" fillId="0" borderId="0" xfId="0" applyFont="1" applyAlignment="1" applyProtection="1">
      <alignment horizontal="left" vertical="center" wrapText="1"/>
      <protection hidden="1"/>
    </xf>
    <xf numFmtId="0" fontId="42" fillId="0" borderId="0" xfId="0" applyFont="1" applyAlignment="1" applyProtection="1">
      <alignment horizontal="center" vertical="center" wrapText="1"/>
      <protection hidden="1"/>
    </xf>
    <xf numFmtId="0" fontId="42" fillId="0" borderId="39" xfId="0" applyFont="1" applyBorder="1" applyAlignment="1" applyProtection="1">
      <alignment horizontal="center" vertical="center" wrapText="1"/>
      <protection hidden="1"/>
    </xf>
    <xf numFmtId="0" fontId="3" fillId="0" borderId="39" xfId="0" applyFont="1" applyBorder="1" applyAlignment="1" applyProtection="1">
      <alignment horizontal="center" vertical="center" wrapText="1"/>
      <protection hidden="1"/>
    </xf>
    <xf numFmtId="0" fontId="62" fillId="0" borderId="0" xfId="0" applyFont="1" applyAlignment="1" applyProtection="1">
      <alignment horizontal="left" vertical="center" wrapText="1"/>
      <protection hidden="1"/>
    </xf>
    <xf numFmtId="0" fontId="42" fillId="0" borderId="0" xfId="0" applyFont="1" applyAlignment="1" applyProtection="1">
      <alignment horizontal="center" vertical="top" wrapText="1"/>
      <protection hidden="1"/>
    </xf>
    <xf numFmtId="0" fontId="65" fillId="21" borderId="0" xfId="0" applyFont="1" applyFill="1" applyAlignment="1" applyProtection="1">
      <alignment horizontal="center" vertical="center" wrapText="1"/>
      <protection hidden="1"/>
    </xf>
    <xf numFmtId="0" fontId="11" fillId="0" borderId="4" xfId="0" applyFont="1" applyBorder="1" applyAlignment="1" applyProtection="1">
      <alignment horizontal="left" vertical="center"/>
      <protection locked="0" hidden="1"/>
    </xf>
    <xf numFmtId="0" fontId="11" fillId="0" borderId="17" xfId="0" applyFont="1" applyBorder="1" applyAlignment="1" applyProtection="1">
      <alignment horizontal="left" vertical="center"/>
      <protection locked="0" hidden="1"/>
    </xf>
    <xf numFmtId="0" fontId="13" fillId="0" borderId="7" xfId="0" applyFont="1" applyBorder="1" applyAlignment="1" applyProtection="1">
      <alignment horizontal="center" vertical="center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0" fontId="13" fillId="0" borderId="37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3" fillId="0" borderId="38" xfId="0" applyFont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44" fontId="36" fillId="0" borderId="37" xfId="2" applyNumberFormat="1" applyFont="1" applyBorder="1" applyAlignment="1" applyProtection="1">
      <alignment horizontal="center" vertical="center" wrapText="1"/>
      <protection hidden="1"/>
    </xf>
    <xf numFmtId="44" fontId="36" fillId="0" borderId="38" xfId="2" applyNumberFormat="1" applyFont="1" applyBorder="1" applyAlignment="1" applyProtection="1">
      <alignment horizontal="center" vertical="center" wrapText="1"/>
      <protection hidden="1"/>
    </xf>
    <xf numFmtId="49" fontId="21" fillId="10" borderId="16" xfId="2" applyNumberFormat="1" applyFont="1" applyFill="1" applyBorder="1" applyAlignment="1" applyProtection="1">
      <alignment horizontal="left" vertical="center"/>
      <protection hidden="1"/>
    </xf>
    <xf numFmtId="49" fontId="21" fillId="10" borderId="29" xfId="2" applyNumberFormat="1" applyFont="1" applyFill="1" applyBorder="1" applyAlignment="1" applyProtection="1">
      <alignment horizontal="left" vertical="center"/>
      <protection hidden="1"/>
    </xf>
    <xf numFmtId="49" fontId="21" fillId="10" borderId="5" xfId="2" applyNumberFormat="1" applyFont="1" applyFill="1" applyBorder="1" applyAlignment="1" applyProtection="1">
      <alignment horizontal="left" vertical="center"/>
      <protection hidden="1"/>
    </xf>
    <xf numFmtId="49" fontId="8" fillId="10" borderId="9" xfId="2" applyNumberFormat="1" applyFont="1" applyFill="1" applyBorder="1" applyAlignment="1" applyProtection="1">
      <alignment horizontal="right" vertical="center"/>
      <protection hidden="1"/>
    </xf>
    <xf numFmtId="0" fontId="5" fillId="0" borderId="28" xfId="2" applyBorder="1" applyAlignment="1" applyProtection="1">
      <alignment horizontal="center" vertical="center" wrapText="1"/>
      <protection hidden="1"/>
    </xf>
    <xf numFmtId="0" fontId="5" fillId="0" borderId="49" xfId="2" applyBorder="1" applyAlignment="1" applyProtection="1">
      <alignment horizontal="center" vertical="center" wrapText="1"/>
      <protection hidden="1"/>
    </xf>
    <xf numFmtId="0" fontId="39" fillId="18" borderId="41" xfId="2" applyFont="1" applyFill="1" applyBorder="1" applyAlignment="1" applyProtection="1">
      <alignment horizontal="center" vertical="center"/>
      <protection hidden="1"/>
    </xf>
    <xf numFmtId="0" fontId="39" fillId="18" borderId="42" xfId="2" applyFont="1" applyFill="1" applyBorder="1" applyAlignment="1" applyProtection="1">
      <alignment horizontal="center" vertical="center"/>
      <protection hidden="1"/>
    </xf>
    <xf numFmtId="49" fontId="5" fillId="0" borderId="1" xfId="2" applyNumberFormat="1" applyBorder="1" applyAlignment="1" applyProtection="1">
      <alignment horizontal="left" vertical="center"/>
      <protection hidden="1"/>
    </xf>
    <xf numFmtId="0" fontId="42" fillId="0" borderId="0" xfId="0" applyFont="1" applyAlignment="1" applyProtection="1">
      <alignment horizontal="center" wrapText="1"/>
      <protection hidden="1"/>
    </xf>
    <xf numFmtId="0" fontId="42" fillId="0" borderId="39" xfId="0" applyFont="1" applyBorder="1" applyAlignment="1" applyProtection="1">
      <alignment horizontal="center" wrapText="1"/>
      <protection hidden="1"/>
    </xf>
    <xf numFmtId="49" fontId="8" fillId="10" borderId="16" xfId="2" applyNumberFormat="1" applyFont="1" applyFill="1" applyBorder="1" applyAlignment="1" applyProtection="1">
      <alignment horizontal="right" vertical="center"/>
      <protection hidden="1"/>
    </xf>
    <xf numFmtId="49" fontId="8" fillId="10" borderId="29" xfId="2" applyNumberFormat="1" applyFont="1" applyFill="1" applyBorder="1" applyAlignment="1" applyProtection="1">
      <alignment horizontal="right" vertical="center"/>
      <protection hidden="1"/>
    </xf>
    <xf numFmtId="49" fontId="8" fillId="10" borderId="5" xfId="2" applyNumberFormat="1" applyFont="1" applyFill="1" applyBorder="1" applyAlignment="1" applyProtection="1">
      <alignment horizontal="right" vertical="center"/>
      <protection hidden="1"/>
    </xf>
    <xf numFmtId="0" fontId="11" fillId="0" borderId="1" xfId="0" applyFont="1" applyBorder="1" applyAlignment="1" applyProtection="1">
      <alignment horizontal="left" vertical="center"/>
      <protection locked="0" hidden="1"/>
    </xf>
    <xf numFmtId="0" fontId="0" fillId="0" borderId="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center" vertical="center" wrapText="1"/>
      <protection hidden="1"/>
    </xf>
    <xf numFmtId="0" fontId="20" fillId="7" borderId="10" xfId="0" applyFont="1" applyFill="1" applyBorder="1" applyAlignment="1" applyProtection="1">
      <alignment horizontal="center" vertical="center" wrapText="1"/>
      <protection hidden="1"/>
    </xf>
    <xf numFmtId="0" fontId="30" fillId="10" borderId="22" xfId="0" applyFont="1" applyFill="1" applyBorder="1" applyAlignment="1" applyProtection="1">
      <alignment horizontal="left" wrapText="1"/>
      <protection hidden="1"/>
    </xf>
    <xf numFmtId="49" fontId="5" fillId="10" borderId="4" xfId="1" applyNumberFormat="1" applyFont="1" applyFill="1" applyBorder="1" applyAlignment="1" applyProtection="1">
      <alignment horizontal="left" vertical="center"/>
      <protection locked="0" hidden="1"/>
    </xf>
    <xf numFmtId="49" fontId="5" fillId="10" borderId="5" xfId="1" applyNumberFormat="1" applyFont="1" applyFill="1" applyBorder="1" applyAlignment="1" applyProtection="1">
      <alignment horizontal="left" vertical="center"/>
      <protection locked="0" hidden="1"/>
    </xf>
    <xf numFmtId="44" fontId="5" fillId="10" borderId="9" xfId="1" applyFont="1" applyFill="1" applyBorder="1" applyAlignment="1" applyProtection="1">
      <alignment horizontal="center" vertical="center"/>
      <protection hidden="1"/>
    </xf>
    <xf numFmtId="44" fontId="5" fillId="10" borderId="54" xfId="1" applyFont="1" applyFill="1" applyBorder="1" applyAlignment="1" applyProtection="1">
      <alignment horizontal="center" vertical="center"/>
      <protection hidden="1"/>
    </xf>
    <xf numFmtId="44" fontId="5" fillId="16" borderId="37" xfId="1" applyFont="1" applyFill="1" applyBorder="1" applyAlignment="1" applyProtection="1">
      <alignment horizontal="center" vertical="center"/>
      <protection hidden="1"/>
    </xf>
    <xf numFmtId="44" fontId="5" fillId="16" borderId="0" xfId="1" applyFont="1" applyFill="1" applyBorder="1" applyAlignment="1" applyProtection="1">
      <alignment horizontal="center" vertical="center"/>
      <protection hidden="1"/>
    </xf>
    <xf numFmtId="44" fontId="5" fillId="16" borderId="26" xfId="1" applyFont="1" applyFill="1" applyBorder="1" applyAlignment="1" applyProtection="1">
      <alignment horizontal="center" vertical="center"/>
      <protection hidden="1"/>
    </xf>
    <xf numFmtId="0" fontId="29" fillId="15" borderId="29" xfId="0" applyFont="1" applyFill="1" applyBorder="1" applyAlignment="1" applyProtection="1">
      <alignment horizontal="left" vertical="center" wrapText="1"/>
      <protection hidden="1"/>
    </xf>
    <xf numFmtId="0" fontId="29" fillId="15" borderId="5" xfId="0" applyFont="1" applyFill="1" applyBorder="1" applyAlignment="1" applyProtection="1">
      <alignment horizontal="left" vertical="center" wrapText="1"/>
      <protection hidden="1"/>
    </xf>
    <xf numFmtId="0" fontId="5" fillId="10" borderId="58" xfId="1" applyNumberFormat="1" applyFont="1" applyFill="1" applyBorder="1" applyAlignment="1" applyProtection="1">
      <alignment horizontal="center" vertical="center"/>
      <protection locked="0" hidden="1"/>
    </xf>
    <xf numFmtId="0" fontId="5" fillId="10" borderId="53" xfId="1" applyNumberFormat="1" applyFont="1" applyFill="1" applyBorder="1" applyAlignment="1" applyProtection="1">
      <alignment horizontal="center" vertical="center"/>
      <protection locked="0" hidden="1"/>
    </xf>
    <xf numFmtId="0" fontId="15" fillId="12" borderId="44" xfId="0" applyFont="1" applyFill="1" applyBorder="1" applyAlignment="1" applyProtection="1">
      <alignment horizontal="center" vertical="center" wrapText="1"/>
      <protection hidden="1"/>
    </xf>
    <xf numFmtId="0" fontId="29" fillId="15" borderId="48" xfId="0" applyFont="1" applyFill="1" applyBorder="1" applyAlignment="1" applyProtection="1">
      <alignment horizontal="left" vertical="center" wrapText="1"/>
      <protection hidden="1"/>
    </xf>
    <xf numFmtId="0" fontId="29" fillId="15" borderId="42" xfId="0" applyFont="1" applyFill="1" applyBorder="1" applyAlignment="1" applyProtection="1">
      <alignment horizontal="left" vertical="center" wrapText="1"/>
      <protection hidden="1"/>
    </xf>
    <xf numFmtId="0" fontId="29" fillId="12" borderId="29" xfId="0" applyFont="1" applyFill="1" applyBorder="1" applyAlignment="1" applyProtection="1">
      <alignment horizontal="left" vertical="center" wrapText="1"/>
      <protection hidden="1"/>
    </xf>
    <xf numFmtId="0" fontId="29" fillId="12" borderId="5" xfId="0" applyFont="1" applyFill="1" applyBorder="1" applyAlignment="1" applyProtection="1">
      <alignment horizontal="left" vertical="center" wrapText="1"/>
      <protection hidden="1"/>
    </xf>
    <xf numFmtId="0" fontId="8" fillId="12" borderId="29" xfId="0" applyFont="1" applyFill="1" applyBorder="1" applyAlignment="1" applyProtection="1">
      <alignment horizontal="left" vertical="center" wrapText="1"/>
      <protection hidden="1"/>
    </xf>
    <xf numFmtId="0" fontId="8" fillId="12" borderId="5" xfId="0" applyFont="1" applyFill="1" applyBorder="1" applyAlignment="1" applyProtection="1">
      <alignment horizontal="left" vertical="center" wrapText="1"/>
      <protection hidden="1"/>
    </xf>
    <xf numFmtId="0" fontId="29" fillId="12" borderId="9" xfId="0" applyFont="1" applyFill="1" applyBorder="1" applyAlignment="1" applyProtection="1">
      <alignment horizontal="left" vertical="center" wrapText="1"/>
      <protection hidden="1"/>
    </xf>
    <xf numFmtId="0" fontId="29" fillId="12" borderId="8" xfId="0" applyFont="1" applyFill="1" applyBorder="1" applyAlignment="1" applyProtection="1">
      <alignment horizontal="left" vertical="center" wrapText="1"/>
      <protection hidden="1"/>
    </xf>
    <xf numFmtId="0" fontId="29" fillId="12" borderId="48" xfId="0" applyFont="1" applyFill="1" applyBorder="1" applyAlignment="1" applyProtection="1">
      <alignment horizontal="left" vertical="center" wrapText="1"/>
      <protection hidden="1"/>
    </xf>
    <xf numFmtId="0" fontId="29" fillId="12" borderId="42" xfId="0" applyFont="1" applyFill="1" applyBorder="1" applyAlignment="1" applyProtection="1">
      <alignment horizontal="left" vertical="center" wrapText="1"/>
      <protection hidden="1"/>
    </xf>
    <xf numFmtId="0" fontId="29" fillId="12" borderId="43" xfId="0" applyFont="1" applyFill="1" applyBorder="1" applyAlignment="1" applyProtection="1">
      <alignment horizontal="center" vertical="center" wrapText="1"/>
      <protection hidden="1"/>
    </xf>
    <xf numFmtId="0" fontId="29" fillId="12" borderId="44" xfId="0" applyFont="1" applyFill="1" applyBorder="1" applyAlignment="1" applyProtection="1">
      <alignment horizontal="center" vertical="center" wrapText="1"/>
      <protection hidden="1"/>
    </xf>
    <xf numFmtId="0" fontId="29" fillId="12" borderId="45" xfId="0" applyFont="1" applyFill="1" applyBorder="1" applyAlignment="1" applyProtection="1">
      <alignment horizontal="center" vertical="center" wrapText="1"/>
      <protection hidden="1"/>
    </xf>
    <xf numFmtId="0" fontId="43" fillId="0" borderId="7" xfId="0" applyFont="1" applyBorder="1" applyAlignment="1" applyProtection="1">
      <alignment horizontal="center" vertical="center"/>
      <protection hidden="1"/>
    </xf>
    <xf numFmtId="0" fontId="43" fillId="0" borderId="54" xfId="0" applyFont="1" applyBorder="1" applyAlignment="1" applyProtection="1">
      <alignment horizontal="center" vertical="center"/>
      <protection hidden="1"/>
    </xf>
    <xf numFmtId="0" fontId="43" fillId="0" borderId="38" xfId="0" applyFont="1" applyBorder="1" applyAlignment="1" applyProtection="1">
      <alignment horizontal="center" vertical="center"/>
      <protection hidden="1"/>
    </xf>
    <xf numFmtId="0" fontId="43" fillId="0" borderId="47" xfId="0" applyFont="1" applyBorder="1" applyAlignment="1" applyProtection="1">
      <alignment horizontal="center" vertical="center"/>
      <protection hidden="1"/>
    </xf>
    <xf numFmtId="0" fontId="39" fillId="9" borderId="41" xfId="2" applyFont="1" applyFill="1" applyBorder="1" applyAlignment="1" applyProtection="1">
      <alignment horizontal="center" vertical="center"/>
      <protection hidden="1"/>
    </xf>
    <xf numFmtId="0" fontId="39" fillId="9" borderId="42" xfId="2" applyFont="1" applyFill="1" applyBorder="1" applyAlignment="1" applyProtection="1">
      <alignment horizontal="center" vertical="center"/>
      <protection hidden="1"/>
    </xf>
    <xf numFmtId="0" fontId="25" fillId="9" borderId="9" xfId="2" applyFont="1" applyFill="1" applyBorder="1" applyAlignment="1" applyProtection="1">
      <alignment horizontal="center" vertical="center" wrapText="1"/>
      <protection hidden="1"/>
    </xf>
    <xf numFmtId="0" fontId="29" fillId="0" borderId="34" xfId="0" applyFont="1" applyBorder="1" applyAlignment="1" applyProtection="1">
      <alignment horizontal="center" vertical="center"/>
      <protection locked="0" hidden="1"/>
    </xf>
    <xf numFmtId="0" fontId="29" fillId="0" borderId="19" xfId="0" applyFont="1" applyBorder="1" applyAlignment="1" applyProtection="1">
      <alignment horizontal="center" vertical="center"/>
      <protection locked="0" hidden="1"/>
    </xf>
  </cellXfs>
  <cellStyles count="8">
    <cellStyle name="Čárka" xfId="3" builtinId="3"/>
    <cellStyle name="Měna" xfId="1" builtinId="4"/>
    <cellStyle name="Měna 2" xfId="7" xr:uid="{094E6696-5354-4809-9C60-669F02FF13CE}"/>
    <cellStyle name="Normální" xfId="0" builtinId="0"/>
    <cellStyle name="Normální 2" xfId="2" xr:uid="{D10F0F80-810C-4AFC-B14D-46B1C2AEAED1}"/>
    <cellStyle name="Procenta" xfId="4" builtinId="5"/>
    <cellStyle name="Správně" xfId="5" builtinId="26"/>
    <cellStyle name="Špatně" xfId="6" builtinId="27"/>
  </cellStyles>
  <dxfs count="225"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33"/>
      </font>
      <fill>
        <patternFill>
          <bgColor rgb="FFFFCCFF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2060"/>
      </font>
      <fill>
        <patternFill>
          <bgColor theme="4" tint="0.59996337778862885"/>
        </patternFill>
      </fill>
    </dxf>
    <dxf>
      <font>
        <color rgb="FF008000"/>
      </font>
      <fill>
        <patternFill>
          <bgColor theme="9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2060"/>
      </font>
      <fill>
        <patternFill>
          <bgColor theme="4" tint="0.59996337778862885"/>
        </patternFill>
      </fill>
    </dxf>
    <dxf>
      <font>
        <color rgb="FF008000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33"/>
      </font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951F1"/>
      <color rgb="FF008000"/>
      <color rgb="FF1D2B8A"/>
      <color rgb="FFFFCCFF"/>
      <color rgb="FF660033"/>
      <color rgb="FFF9B5B8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716280</xdr:colOff>
      <xdr:row>0</xdr:row>
      <xdr:rowOff>22860</xdr:rowOff>
    </xdr:from>
    <xdr:to>
      <xdr:col>0</xdr:col>
      <xdr:colOff>1905000</xdr:colOff>
      <xdr:row>2</xdr:row>
      <xdr:rowOff>145340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843E56F-1A4D-46FB-A747-F100EEB19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" y="22860"/>
          <a:ext cx="1188720" cy="4958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44965</xdr:colOff>
      <xdr:row>0</xdr:row>
      <xdr:rowOff>1</xdr:rowOff>
    </xdr:from>
    <xdr:to>
      <xdr:col>5</xdr:col>
      <xdr:colOff>213360</xdr:colOff>
      <xdr:row>3</xdr:row>
      <xdr:rowOff>3055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FE19C8F-E4B6-4A30-BFCD-97CB77AB1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3485" y="1"/>
          <a:ext cx="1387595" cy="6736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44965</xdr:colOff>
      <xdr:row>0</xdr:row>
      <xdr:rowOff>1</xdr:rowOff>
    </xdr:from>
    <xdr:to>
      <xdr:col>5</xdr:col>
      <xdr:colOff>213360</xdr:colOff>
      <xdr:row>3</xdr:row>
      <xdr:rowOff>3055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1F11ADE-7C84-4D71-8FD0-976BB216D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3485" y="1"/>
          <a:ext cx="1387595" cy="6736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204985</xdr:colOff>
      <xdr:row>0</xdr:row>
      <xdr:rowOff>99060</xdr:rowOff>
    </xdr:from>
    <xdr:to>
      <xdr:col>4</xdr:col>
      <xdr:colOff>322986</xdr:colOff>
      <xdr:row>3</xdr:row>
      <xdr:rowOff>60960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72AAA42-7F6C-43ED-BAC5-A14A5C375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410" y="99060"/>
          <a:ext cx="1337201" cy="611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204985</xdr:colOff>
      <xdr:row>0</xdr:row>
      <xdr:rowOff>99060</xdr:rowOff>
    </xdr:from>
    <xdr:ext cx="1375301" cy="615427"/>
    <xdr:pic>
      <xdr:nvPicPr>
        <xdr:cNvPr id="2" name="Obrázek 1">
          <a:extLst>
            <a:ext uri="{FF2B5EF4-FFF2-40B4-BE49-F238E27FC236}">
              <a16:creationId xmlns:a16="http://schemas.microsoft.com/office/drawing/2014/main" id="{35AB05EE-5265-4CE4-A2FF-D803924B81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4535" y="99060"/>
          <a:ext cx="1375301" cy="61542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14484</xdr:colOff>
      <xdr:row>2</xdr:row>
      <xdr:rowOff>44944</xdr:rowOff>
    </xdr:from>
    <xdr:to>
      <xdr:col>6</xdr:col>
      <xdr:colOff>30480</xdr:colOff>
      <xdr:row>5</xdr:row>
      <xdr:rowOff>127008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3CA7139-83BE-479C-A752-2EB76E89C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9534" y="464044"/>
          <a:ext cx="1263771" cy="60593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680528</xdr:colOff>
      <xdr:row>0</xdr:row>
      <xdr:rowOff>0</xdr:rowOff>
    </xdr:from>
    <xdr:to>
      <xdr:col>5</xdr:col>
      <xdr:colOff>408535</xdr:colOff>
      <xdr:row>4</xdr:row>
      <xdr:rowOff>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EBFFA54-5F0A-4E6F-945E-541F0A685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568" y="0"/>
          <a:ext cx="1693967" cy="769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883165</xdr:colOff>
      <xdr:row>0</xdr:row>
      <xdr:rowOff>0</xdr:rowOff>
    </xdr:from>
    <xdr:to>
      <xdr:col>5</xdr:col>
      <xdr:colOff>447034</xdr:colOff>
      <xdr:row>3</xdr:row>
      <xdr:rowOff>182880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EF3F7B0-F627-415B-B551-D619E902C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3385" y="0"/>
          <a:ext cx="1529829" cy="7543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</xdr:colOff>
      <xdr:row>2</xdr:row>
      <xdr:rowOff>7620</xdr:rowOff>
    </xdr:from>
    <xdr:to>
      <xdr:col>6</xdr:col>
      <xdr:colOff>1545069</xdr:colOff>
      <xdr:row>4</xdr:row>
      <xdr:rowOff>83820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64CF29BE-0B2C-47A7-A314-051CCEF618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335280"/>
          <a:ext cx="1529829" cy="7543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883165</xdr:colOff>
      <xdr:row>0</xdr:row>
      <xdr:rowOff>0</xdr:rowOff>
    </xdr:from>
    <xdr:to>
      <xdr:col>5</xdr:col>
      <xdr:colOff>447034</xdr:colOff>
      <xdr:row>3</xdr:row>
      <xdr:rowOff>182880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1E018DB-31B1-49AD-920E-0966CB75B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3385" y="0"/>
          <a:ext cx="1529829" cy="7543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</xdr:colOff>
      <xdr:row>2</xdr:row>
      <xdr:rowOff>7620</xdr:rowOff>
    </xdr:from>
    <xdr:to>
      <xdr:col>6</xdr:col>
      <xdr:colOff>1545069</xdr:colOff>
      <xdr:row>4</xdr:row>
      <xdr:rowOff>83820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C6A3FBB-85EC-48CA-AF2B-5A79F94EB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335280"/>
          <a:ext cx="1529829" cy="7543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883165</xdr:colOff>
      <xdr:row>0</xdr:row>
      <xdr:rowOff>0</xdr:rowOff>
    </xdr:from>
    <xdr:to>
      <xdr:col>5</xdr:col>
      <xdr:colOff>447034</xdr:colOff>
      <xdr:row>3</xdr:row>
      <xdr:rowOff>182880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46CE299-76F3-4568-B3F3-A784930EE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3385" y="0"/>
          <a:ext cx="1529829" cy="7543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</xdr:colOff>
      <xdr:row>2</xdr:row>
      <xdr:rowOff>7620</xdr:rowOff>
    </xdr:from>
    <xdr:to>
      <xdr:col>6</xdr:col>
      <xdr:colOff>1545069</xdr:colOff>
      <xdr:row>4</xdr:row>
      <xdr:rowOff>83820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EE31E8F-45CA-48A5-91D4-7342A63DE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335280"/>
          <a:ext cx="1529829" cy="7543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44965</xdr:colOff>
      <xdr:row>0</xdr:row>
      <xdr:rowOff>1</xdr:rowOff>
    </xdr:from>
    <xdr:to>
      <xdr:col>5</xdr:col>
      <xdr:colOff>213360</xdr:colOff>
      <xdr:row>3</xdr:row>
      <xdr:rowOff>3055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EACA5B9-9774-4F36-9580-98AEEFAA5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3485" y="1"/>
          <a:ext cx="1387595" cy="6736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kabourkova_agenturasport_cz/Documents/Documents/DOTACE/VY&#218;&#268;TOV&#193;N&#205;/P1_VYUCTOVANI_DOTACE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ÚVODNÍ STRANA"/>
      <sheetName val="2. VYÚČTOVÁNÍ DOTACE"/>
      <sheetName val="3. SOUPIS OSOBNÍCH NÁKLADŮ"/>
      <sheetName val="List3"/>
      <sheetName val="4. FINANČNÍ VYPOŘÁDÁNÍ"/>
    </sheetNames>
    <sheetDataSet>
      <sheetData sheetId="0"/>
      <sheetData sheetId="1"/>
      <sheetData sheetId="2"/>
      <sheetData sheetId="3">
        <row r="3">
          <cell r="C3" t="str">
            <v>Hlavní město Praha</v>
          </cell>
        </row>
        <row r="4">
          <cell r="C4" t="str">
            <v>Středočeský kraj</v>
          </cell>
        </row>
        <row r="5">
          <cell r="C5" t="str">
            <v>Jihočeský kraj</v>
          </cell>
        </row>
        <row r="6">
          <cell r="C6" t="str">
            <v>Plzeňský kraj</v>
          </cell>
        </row>
        <row r="7">
          <cell r="C7" t="str">
            <v>Karlovarský kraj</v>
          </cell>
        </row>
        <row r="8">
          <cell r="C8" t="str">
            <v>Ústecký kraj</v>
          </cell>
        </row>
        <row r="9">
          <cell r="C9" t="str">
            <v>Liberecký kraj</v>
          </cell>
        </row>
        <row r="10">
          <cell r="C10" t="str">
            <v>Královéhradecký kraj</v>
          </cell>
        </row>
        <row r="11">
          <cell r="C11" t="str">
            <v>Pardubický kraj</v>
          </cell>
        </row>
        <row r="12">
          <cell r="C12" t="str">
            <v>Kraj Vysočina</v>
          </cell>
        </row>
        <row r="13">
          <cell r="C13" t="str">
            <v>Jihomoravský kraj</v>
          </cell>
        </row>
        <row r="14">
          <cell r="C14" t="str">
            <v>Olomoucký kraj</v>
          </cell>
        </row>
        <row r="15">
          <cell r="C15" t="str">
            <v>Zlínský kraj</v>
          </cell>
        </row>
        <row r="16">
          <cell r="C16" t="str">
            <v>Moravskoslezský kraj</v>
          </cell>
        </row>
      </sheetData>
      <sheetData sheetId="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7F2C7-CAE8-8A48-89CE-726D9A561504}">
  <sheetPr codeName="List1"/>
  <dimension ref="A1:H67"/>
  <sheetViews>
    <sheetView tabSelected="1" zoomScaleNormal="60" zoomScaleSheetLayoutView="100" workbookViewId="0">
      <selection activeCell="B2" sqref="B2:B3"/>
    </sheetView>
  </sheetViews>
  <sheetFormatPr defaultColWidth="8.85546875" defaultRowHeight="15" x14ac:dyDescent="0.25"/>
  <cols>
    <col min="1" max="1" width="71.42578125" style="23" customWidth="1"/>
    <col min="2" max="2" width="57.42578125" style="23" customWidth="1"/>
    <col min="3" max="3" width="9.85546875" style="23" customWidth="1"/>
    <col min="4" max="6" width="8.85546875" style="23"/>
    <col min="7" max="7" width="39.28515625" style="23" customWidth="1"/>
    <col min="8" max="8" width="11.7109375" style="23" customWidth="1"/>
    <col min="9" max="16384" width="8.85546875" style="23"/>
  </cols>
  <sheetData>
    <row r="1" spans="1:7" x14ac:dyDescent="0.25">
      <c r="A1" s="313"/>
      <c r="B1" s="22" t="s">
        <v>34</v>
      </c>
    </row>
    <row r="2" spans="1:7" x14ac:dyDescent="0.25">
      <c r="A2" s="314"/>
      <c r="B2" s="491"/>
      <c r="C2" s="24" t="s">
        <v>167</v>
      </c>
      <c r="G2" s="25" t="s">
        <v>192</v>
      </c>
    </row>
    <row r="3" spans="1:7" x14ac:dyDescent="0.25">
      <c r="A3" s="315"/>
      <c r="B3" s="492"/>
    </row>
    <row r="4" spans="1:7" x14ac:dyDescent="0.25">
      <c r="A4" s="316" t="s">
        <v>35</v>
      </c>
      <c r="B4" s="317"/>
    </row>
    <row r="5" spans="1:7" x14ac:dyDescent="0.25">
      <c r="A5" s="26" t="s">
        <v>36</v>
      </c>
      <c r="B5" s="1"/>
    </row>
    <row r="6" spans="1:7" x14ac:dyDescent="0.25">
      <c r="A6" s="26" t="s">
        <v>37</v>
      </c>
      <c r="B6" s="10"/>
    </row>
    <row r="7" spans="1:7" x14ac:dyDescent="0.25">
      <c r="A7" s="26" t="s">
        <v>38</v>
      </c>
      <c r="B7" s="1"/>
    </row>
    <row r="8" spans="1:7" x14ac:dyDescent="0.25">
      <c r="A8" s="26" t="s">
        <v>39</v>
      </c>
      <c r="B8" s="1"/>
    </row>
    <row r="9" spans="1:7" x14ac:dyDescent="0.25">
      <c r="A9" s="26" t="s">
        <v>40</v>
      </c>
      <c r="B9" s="1"/>
    </row>
    <row r="10" spans="1:7" ht="16.899999999999999" customHeight="1" x14ac:dyDescent="0.25">
      <c r="A10" s="26" t="s">
        <v>172</v>
      </c>
      <c r="B10" s="1"/>
      <c r="C10" s="27" t="str">
        <f>IF(B10=0,"1. strana Rozhodnutí nahoře - čj","")</f>
        <v>1. strana Rozhodnutí nahoře - čj</v>
      </c>
    </row>
    <row r="11" spans="1:7" x14ac:dyDescent="0.25">
      <c r="A11" s="26" t="s">
        <v>51</v>
      </c>
      <c r="B11" s="18"/>
    </row>
    <row r="12" spans="1:7" x14ac:dyDescent="0.25">
      <c r="A12" s="28" t="s">
        <v>274</v>
      </c>
      <c r="B12" s="2"/>
    </row>
    <row r="13" spans="1:7" x14ac:dyDescent="0.25">
      <c r="A13" s="28" t="s">
        <v>212</v>
      </c>
      <c r="B13" s="2"/>
    </row>
    <row r="14" spans="1:7" x14ac:dyDescent="0.25">
      <c r="A14" s="28" t="s">
        <v>275</v>
      </c>
      <c r="B14" s="2"/>
    </row>
    <row r="15" spans="1:7" x14ac:dyDescent="0.25">
      <c r="A15" s="29" t="s">
        <v>218</v>
      </c>
      <c r="B15" s="30">
        <f>SUM(B12:B14)</f>
        <v>0</v>
      </c>
      <c r="C15" s="305" t="str">
        <f>IF(B15&gt;B11,"SOUČET OBLASTÍ PODPORY JE VYŠŠÍ NEŽ VÝŠE POSKYTNUTÉ DOTACE!!!",IF(B15&lt;B11,"SOUČET OBLASTÍ PODPORY JE NIŽŠÍ NEŽ VÝŠE POSKYTNUTÉ DOTACE!!!",IF(B15=B11,"OK","")))</f>
        <v>OK</v>
      </c>
      <c r="D15" s="306"/>
      <c r="E15" s="306"/>
      <c r="F15" s="306"/>
      <c r="G15" s="306"/>
    </row>
    <row r="16" spans="1:7" ht="25.5" x14ac:dyDescent="0.25">
      <c r="A16" s="31" t="s">
        <v>228</v>
      </c>
      <c r="B16" s="2"/>
      <c r="C16" s="32" t="str">
        <f>IF(B16=0,"vyplňte prosím jen v případě, že jste již vrátili před odevzdáním tohoto vyúčtování","")</f>
        <v>vyplňte prosím jen v případě, že jste již vrátili před odevzdáním tohoto vyúčtování</v>
      </c>
    </row>
    <row r="17" spans="1:8" x14ac:dyDescent="0.25">
      <c r="A17" s="31" t="str">
        <f>IF(B16&gt;0,"Uveďte prosím datum provedené vratky","")</f>
        <v/>
      </c>
      <c r="B17" s="2"/>
      <c r="C17" s="24"/>
    </row>
    <row r="18" spans="1:8" x14ac:dyDescent="0.25">
      <c r="A18" s="318" t="s">
        <v>41</v>
      </c>
      <c r="B18" s="319"/>
    </row>
    <row r="19" spans="1:8" ht="21" x14ac:dyDescent="0.25">
      <c r="A19" s="33" t="s">
        <v>42</v>
      </c>
      <c r="B19" s="1"/>
      <c r="G19" s="34" t="s">
        <v>110</v>
      </c>
      <c r="H19" s="34" t="s">
        <v>111</v>
      </c>
    </row>
    <row r="20" spans="1:8" x14ac:dyDescent="0.25">
      <c r="A20" s="26" t="s">
        <v>43</v>
      </c>
      <c r="B20" s="1"/>
      <c r="G20" s="35" t="s">
        <v>113</v>
      </c>
      <c r="H20" s="36" t="s">
        <v>114</v>
      </c>
    </row>
    <row r="21" spans="1:8" x14ac:dyDescent="0.25">
      <c r="A21" s="26" t="s">
        <v>44</v>
      </c>
      <c r="B21" s="1"/>
      <c r="G21" s="35" t="s">
        <v>115</v>
      </c>
      <c r="H21" s="36" t="s">
        <v>116</v>
      </c>
    </row>
    <row r="22" spans="1:8" x14ac:dyDescent="0.25">
      <c r="A22" s="318" t="s">
        <v>45</v>
      </c>
      <c r="B22" s="319"/>
      <c r="G22" s="35" t="s">
        <v>117</v>
      </c>
      <c r="H22" s="36" t="s">
        <v>118</v>
      </c>
    </row>
    <row r="23" spans="1:8" x14ac:dyDescent="0.25">
      <c r="A23" s="320" t="s">
        <v>46</v>
      </c>
      <c r="B23" s="321"/>
      <c r="G23" s="35" t="s">
        <v>119</v>
      </c>
      <c r="H23" s="36" t="s">
        <v>120</v>
      </c>
    </row>
    <row r="24" spans="1:8" x14ac:dyDescent="0.25">
      <c r="A24" s="33" t="s">
        <v>42</v>
      </c>
      <c r="B24" s="1"/>
      <c r="G24" s="37" t="s">
        <v>126</v>
      </c>
      <c r="H24" s="38" t="s">
        <v>127</v>
      </c>
    </row>
    <row r="25" spans="1:8" x14ac:dyDescent="0.25">
      <c r="A25" s="26" t="s">
        <v>43</v>
      </c>
      <c r="B25" s="1"/>
      <c r="G25" s="37" t="s">
        <v>136</v>
      </c>
      <c r="H25" s="38" t="s">
        <v>137</v>
      </c>
    </row>
    <row r="26" spans="1:8" x14ac:dyDescent="0.25">
      <c r="A26" s="26" t="s">
        <v>44</v>
      </c>
      <c r="B26" s="1"/>
      <c r="G26" s="37" t="s">
        <v>138</v>
      </c>
      <c r="H26" s="38" t="s">
        <v>139</v>
      </c>
    </row>
    <row r="27" spans="1:8" x14ac:dyDescent="0.25">
      <c r="A27" s="320" t="s">
        <v>47</v>
      </c>
      <c r="B27" s="321"/>
      <c r="G27" s="37" t="s">
        <v>140</v>
      </c>
      <c r="H27" s="38" t="s">
        <v>141</v>
      </c>
    </row>
    <row r="28" spans="1:8" x14ac:dyDescent="0.25">
      <c r="A28" s="39" t="s">
        <v>42</v>
      </c>
      <c r="B28" s="3"/>
      <c r="G28" s="37" t="s">
        <v>142</v>
      </c>
      <c r="H28" s="38" t="s">
        <v>143</v>
      </c>
    </row>
    <row r="29" spans="1:8" x14ac:dyDescent="0.25">
      <c r="A29" s="26" t="s">
        <v>43</v>
      </c>
      <c r="B29" s="1"/>
      <c r="G29" s="35" t="s">
        <v>144</v>
      </c>
      <c r="H29" s="36" t="s">
        <v>145</v>
      </c>
    </row>
    <row r="30" spans="1:8" ht="15.75" thickBot="1" x14ac:dyDescent="0.3">
      <c r="A30" s="40" t="s">
        <v>44</v>
      </c>
      <c r="B30" s="4"/>
      <c r="G30" s="35" t="s">
        <v>146</v>
      </c>
      <c r="H30" s="36" t="s">
        <v>147</v>
      </c>
    </row>
    <row r="31" spans="1:8" ht="27.6" customHeight="1" x14ac:dyDescent="0.25">
      <c r="A31" s="320" t="s">
        <v>174</v>
      </c>
      <c r="B31" s="321"/>
      <c r="G31" s="35" t="s">
        <v>148</v>
      </c>
      <c r="H31" s="36" t="s">
        <v>149</v>
      </c>
    </row>
    <row r="32" spans="1:8" ht="11.45" customHeight="1" x14ac:dyDescent="0.25">
      <c r="A32" s="33" t="s">
        <v>42</v>
      </c>
      <c r="B32" s="1"/>
      <c r="G32" s="35" t="s">
        <v>150</v>
      </c>
      <c r="H32" s="36" t="s">
        <v>151</v>
      </c>
    </row>
    <row r="33" spans="1:8" ht="17.45" customHeight="1" x14ac:dyDescent="0.25">
      <c r="A33" s="26" t="s">
        <v>43</v>
      </c>
      <c r="B33" s="1"/>
      <c r="G33" s="37" t="s">
        <v>152</v>
      </c>
      <c r="H33" s="38" t="s">
        <v>153</v>
      </c>
    </row>
    <row r="34" spans="1:8" ht="18" customHeight="1" x14ac:dyDescent="0.25">
      <c r="A34" s="26" t="s">
        <v>44</v>
      </c>
      <c r="B34" s="1"/>
    </row>
    <row r="35" spans="1:8" x14ac:dyDescent="0.25">
      <c r="A35" s="320" t="s">
        <v>175</v>
      </c>
      <c r="B35" s="321"/>
    </row>
    <row r="36" spans="1:8" x14ac:dyDescent="0.25">
      <c r="A36" s="39" t="s">
        <v>42</v>
      </c>
      <c r="B36" s="3"/>
    </row>
    <row r="37" spans="1:8" x14ac:dyDescent="0.25">
      <c r="A37" s="26" t="s">
        <v>43</v>
      </c>
      <c r="B37" s="1"/>
    </row>
    <row r="38" spans="1:8" ht="15.75" thickBot="1" x14ac:dyDescent="0.3">
      <c r="A38" s="40" t="s">
        <v>44</v>
      </c>
      <c r="B38" s="4"/>
    </row>
    <row r="39" spans="1:8" ht="22.9" customHeight="1" x14ac:dyDescent="0.25">
      <c r="A39" s="322" t="s">
        <v>54</v>
      </c>
      <c r="B39" s="322"/>
    </row>
    <row r="40" spans="1:8" ht="22.9" customHeight="1" x14ac:dyDescent="0.25">
      <c r="A40" s="41"/>
      <c r="B40" s="41"/>
    </row>
    <row r="41" spans="1:8" ht="28.15" customHeight="1" x14ac:dyDescent="0.25">
      <c r="A41" s="309" t="s">
        <v>229</v>
      </c>
      <c r="B41" s="309"/>
    </row>
    <row r="42" spans="1:8" ht="22.9" customHeight="1" x14ac:dyDescent="0.25">
      <c r="A42" s="309" t="s">
        <v>48</v>
      </c>
      <c r="B42" s="309"/>
      <c r="C42" s="23" t="s">
        <v>157</v>
      </c>
    </row>
    <row r="43" spans="1:8" ht="22.9" customHeight="1" x14ac:dyDescent="0.25"/>
    <row r="44" spans="1:8" ht="10.15" customHeight="1" x14ac:dyDescent="0.25"/>
    <row r="45" spans="1:8" x14ac:dyDescent="0.25">
      <c r="A45" s="21" t="s">
        <v>49</v>
      </c>
      <c r="B45" s="42"/>
    </row>
    <row r="46" spans="1:8" x14ac:dyDescent="0.25">
      <c r="A46" s="43"/>
      <c r="B46" s="42"/>
    </row>
    <row r="47" spans="1:8" x14ac:dyDescent="0.25">
      <c r="A47" s="44" t="s">
        <v>52</v>
      </c>
      <c r="B47" s="45" t="s">
        <v>53</v>
      </c>
    </row>
    <row r="48" spans="1:8" x14ac:dyDescent="0.25">
      <c r="A48" s="1"/>
      <c r="B48" s="46"/>
    </row>
    <row r="49" spans="1:2" x14ac:dyDescent="0.25">
      <c r="A49" s="1"/>
      <c r="B49" s="46"/>
    </row>
    <row r="50" spans="1:2" x14ac:dyDescent="0.25">
      <c r="A50" s="1"/>
      <c r="B50" s="46"/>
    </row>
    <row r="51" spans="1:2" ht="25.9" customHeight="1" x14ac:dyDescent="0.25">
      <c r="A51" s="1"/>
      <c r="B51" s="46"/>
    </row>
    <row r="52" spans="1:2" x14ac:dyDescent="0.25">
      <c r="A52" s="43"/>
      <c r="B52" s="42"/>
    </row>
    <row r="53" spans="1:2" x14ac:dyDescent="0.25">
      <c r="A53" s="43"/>
      <c r="B53" s="310"/>
    </row>
    <row r="54" spans="1:2" x14ac:dyDescent="0.25">
      <c r="A54" s="43"/>
      <c r="B54" s="311"/>
    </row>
    <row r="55" spans="1:2" x14ac:dyDescent="0.25">
      <c r="B55" s="312"/>
    </row>
    <row r="56" spans="1:2" x14ac:dyDescent="0.25">
      <c r="B56" s="42" t="s">
        <v>67</v>
      </c>
    </row>
    <row r="57" spans="1:2" x14ac:dyDescent="0.25">
      <c r="B57" s="42"/>
    </row>
    <row r="58" spans="1:2" ht="22.15" customHeight="1" x14ac:dyDescent="0.25">
      <c r="A58" s="309" t="s">
        <v>55</v>
      </c>
      <c r="B58" s="309"/>
    </row>
    <row r="59" spans="1:2" ht="22.15" customHeight="1" x14ac:dyDescent="0.25">
      <c r="A59" s="309"/>
      <c r="B59" s="309"/>
    </row>
    <row r="60" spans="1:2" ht="15.75" thickBot="1" x14ac:dyDescent="0.3"/>
    <row r="61" spans="1:2" x14ac:dyDescent="0.25">
      <c r="A61" s="307" t="s">
        <v>50</v>
      </c>
      <c r="B61" s="47" t="s">
        <v>56</v>
      </c>
    </row>
    <row r="62" spans="1:2" ht="26.25" x14ac:dyDescent="0.25">
      <c r="A62" s="308"/>
      <c r="B62" s="48" t="s">
        <v>227</v>
      </c>
    </row>
    <row r="63" spans="1:2" x14ac:dyDescent="0.25">
      <c r="A63" s="308"/>
      <c r="B63" s="49" t="s">
        <v>66</v>
      </c>
    </row>
    <row r="64" spans="1:2" x14ac:dyDescent="0.25">
      <c r="A64" s="308"/>
      <c r="B64" s="49" t="s">
        <v>76</v>
      </c>
    </row>
    <row r="65" spans="1:2" x14ac:dyDescent="0.25">
      <c r="A65" s="308"/>
      <c r="B65" s="49" t="s">
        <v>162</v>
      </c>
    </row>
    <row r="66" spans="1:2" x14ac:dyDescent="0.25">
      <c r="A66" s="308"/>
      <c r="B66" s="50" t="s">
        <v>171</v>
      </c>
    </row>
    <row r="67" spans="1:2" ht="15.75" thickBot="1" x14ac:dyDescent="0.3">
      <c r="A67" s="308"/>
      <c r="B67" s="51" t="s">
        <v>166</v>
      </c>
    </row>
  </sheetData>
  <sheetProtection algorithmName="SHA-512" hashValue="3wePrY2KE85IZERwFpOHQ6YkDV1ibqPuSLZUXq+zjVawyQn7jwawjT8vlz79dStosDAO/lWzJEjjHItHFpXfAA==" saltValue="DNA0AAWueH6yFD61sXEWlQ==" spinCount="100000" sheet="1" selectLockedCells="1"/>
  <mergeCells count="16">
    <mergeCell ref="C15:G15"/>
    <mergeCell ref="A61:A67"/>
    <mergeCell ref="A58:B59"/>
    <mergeCell ref="B53:B55"/>
    <mergeCell ref="A1:A3"/>
    <mergeCell ref="B2:B3"/>
    <mergeCell ref="A4:B4"/>
    <mergeCell ref="A18:B18"/>
    <mergeCell ref="A22:B22"/>
    <mergeCell ref="A23:B23"/>
    <mergeCell ref="A27:B27"/>
    <mergeCell ref="A39:B39"/>
    <mergeCell ref="A41:B41"/>
    <mergeCell ref="A42:B42"/>
    <mergeCell ref="A31:B31"/>
    <mergeCell ref="A35:B35"/>
  </mergeCells>
  <conditionalFormatting sqref="B5:B14 B16:B17">
    <cfRule type="cellIs" dxfId="224" priority="13" operator="equal">
      <formula>0</formula>
    </cfRule>
  </conditionalFormatting>
  <conditionalFormatting sqref="B19:B21">
    <cfRule type="cellIs" dxfId="223" priority="12" operator="equal">
      <formula>0</formula>
    </cfRule>
  </conditionalFormatting>
  <conditionalFormatting sqref="B24:B26">
    <cfRule type="cellIs" dxfId="222" priority="11" operator="equal">
      <formula>0</formula>
    </cfRule>
  </conditionalFormatting>
  <conditionalFormatting sqref="B28:B30">
    <cfRule type="cellIs" dxfId="221" priority="10" operator="equal">
      <formula>0</formula>
    </cfRule>
  </conditionalFormatting>
  <conditionalFormatting sqref="A48:A51">
    <cfRule type="cellIs" dxfId="220" priority="9" operator="equal">
      <formula>0</formula>
    </cfRule>
  </conditionalFormatting>
  <conditionalFormatting sqref="B2">
    <cfRule type="cellIs" dxfId="219" priority="8" operator="equal">
      <formula>0</formula>
    </cfRule>
  </conditionalFormatting>
  <conditionalFormatting sqref="B2:B3">
    <cfRule type="containsText" dxfId="218" priority="6" operator="containsText" text="21">
      <formula>NOT(ISERROR(SEARCH("21",B2)))</formula>
    </cfRule>
  </conditionalFormatting>
  <conditionalFormatting sqref="B32:B34">
    <cfRule type="cellIs" dxfId="217" priority="5" operator="equal">
      <formula>0</formula>
    </cfRule>
  </conditionalFormatting>
  <conditionalFormatting sqref="B36:B38">
    <cfRule type="cellIs" dxfId="216" priority="4" operator="equal">
      <formula>0</formula>
    </cfRule>
  </conditionalFormatting>
  <conditionalFormatting sqref="C15:G15">
    <cfRule type="containsText" dxfId="215" priority="1" operator="containsText" text="OK">
      <formula>NOT(ISERROR(SEARCH("OK",C15)))</formula>
    </cfRule>
    <cfRule type="containsText" dxfId="214" priority="2" operator="containsText" text="NIŽŠÍ">
      <formula>NOT(ISERROR(SEARCH("NIŽŠÍ",C15)))</formula>
    </cfRule>
    <cfRule type="containsText" dxfId="213" priority="3" operator="containsText" text="VYŠŠÍ">
      <formula>NOT(ISERROR(SEARCH("VYŠŠÍ",C15)))</formula>
    </cfRule>
  </conditionalFormatting>
  <dataValidations count="3">
    <dataValidation type="textLength" operator="equal" showInputMessage="1" showErrorMessage="1" errorTitle="Chyba" error="Prosím, uveďte IČO včetně počátečních nul, tzn. 8 číslic." promptTitle="IČO včetně počátečních nul" prompt="Prosím, uveďte IČO včetně počátečních nul, tzn. 8 číslic." sqref="B6" xr:uid="{C246AD74-B6E9-4EFA-8DF9-7F07C070B351}">
      <formula1>8</formula1>
    </dataValidation>
    <dataValidation type="list" allowBlank="1" showInputMessage="1" showErrorMessage="1" sqref="B8" xr:uid="{2F5F5AE1-406A-4FAD-8941-926D805E8480}">
      <formula1>$G$20:$G$33</formula1>
    </dataValidation>
    <dataValidation type="list" allowBlank="1" showInputMessage="1" showErrorMessage="1" sqref="B2:B3" xr:uid="{473642B7-864F-461E-9A8D-AE84341A6809}">
      <formula1>"PSS22,PSS22K2"</formula1>
    </dataValidation>
  </dataValidations>
  <printOptions horizontalCentered="1"/>
  <pageMargins left="0.31496062992125984" right="0.31496062992125984" top="0.35433070866141736" bottom="0.19685039370078741" header="0.31496062992125984" footer="0.31496062992125984"/>
  <pageSetup paperSize="9" scale="7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D21C1-904D-4756-92A8-21A1CE7A1A24}">
  <sheetPr>
    <pageSetUpPr fitToPage="1"/>
  </sheetPr>
  <dimension ref="A1:R62"/>
  <sheetViews>
    <sheetView showGridLines="0" topLeftCell="A35" zoomScaleNormal="100" workbookViewId="0">
      <selection activeCell="A52" sqref="A52:B52"/>
    </sheetView>
  </sheetViews>
  <sheetFormatPr defaultColWidth="8.85546875" defaultRowHeight="15" x14ac:dyDescent="0.25"/>
  <cols>
    <col min="1" max="1" width="20.28515625" style="23" customWidth="1"/>
    <col min="2" max="2" width="8.85546875" style="23"/>
    <col min="3" max="3" width="20.28515625" style="23" customWidth="1"/>
    <col min="4" max="8" width="8.85546875" style="23"/>
    <col min="9" max="10" width="5.7109375" style="23" customWidth="1"/>
    <col min="11" max="16384" width="8.85546875" style="23"/>
  </cols>
  <sheetData>
    <row r="1" spans="1:18" ht="18.600000000000001" customHeight="1" x14ac:dyDescent="0.25">
      <c r="A1" s="173" t="str">
        <f>'1. SOUHRNNÉ INFORMACE'!A5</f>
        <v>Příjemce dotace (název)</v>
      </c>
      <c r="B1" s="338" t="str">
        <f>IF('1. SOUHRNNÉ INFORMACE'!B5=0,"",'1. SOUHRNNÉ INFORMACE'!B5)</f>
        <v/>
      </c>
      <c r="C1" s="339"/>
      <c r="D1" s="174"/>
      <c r="H1" s="373">
        <f>'1. SOUHRNNÉ INFORMACE'!B2</f>
        <v>0</v>
      </c>
      <c r="I1" s="373"/>
      <c r="J1" s="19"/>
    </row>
    <row r="2" spans="1:18" ht="17.45" customHeight="1" x14ac:dyDescent="0.25">
      <c r="A2" s="175" t="s">
        <v>37</v>
      </c>
      <c r="B2" s="331" t="str">
        <f>IF('1. SOUHRNNÉ INFORMACE'!B6=0,"",'1. SOUHRNNÉ INFORMACE'!B6)</f>
        <v/>
      </c>
      <c r="C2" s="332"/>
      <c r="D2" s="174"/>
      <c r="H2" s="373"/>
      <c r="I2" s="373"/>
      <c r="J2" s="19"/>
      <c r="K2" s="27"/>
      <c r="L2" s="27"/>
    </row>
    <row r="3" spans="1:18" ht="16.899999999999999" customHeight="1" x14ac:dyDescent="0.25">
      <c r="A3" s="175" t="s">
        <v>58</v>
      </c>
      <c r="B3" s="331" t="str">
        <f>IF('1. SOUHRNNÉ INFORMACE'!B9=0,"",'1. SOUHRNNÉ INFORMACE'!B9)</f>
        <v/>
      </c>
      <c r="C3" s="332"/>
      <c r="D3" s="174"/>
      <c r="H3" s="27"/>
      <c r="I3" s="27"/>
      <c r="J3" s="27"/>
      <c r="K3" s="27"/>
      <c r="L3" s="27"/>
    </row>
    <row r="4" spans="1:18" ht="22.9" customHeight="1" thickBot="1" x14ac:dyDescent="0.3">
      <c r="A4" s="176" t="s">
        <v>59</v>
      </c>
      <c r="B4" s="331" t="str">
        <f>IF('1. SOUHRNNÉ INFORMACE'!B10=0,"",'1. SOUHRNNÉ INFORMACE'!B10)</f>
        <v/>
      </c>
      <c r="C4" s="332"/>
      <c r="D4" s="416" t="str">
        <f>'1. SOUHRNNÉ INFORMACE'!A12</f>
        <v>Podpora A - Zabezpečení sportovní, tělovýchovné, organizační a servisní funkce sportovního svazu</v>
      </c>
      <c r="E4" s="417"/>
      <c r="F4" s="417"/>
      <c r="G4" s="417"/>
      <c r="H4" s="417"/>
      <c r="I4" s="417"/>
      <c r="J4" s="177"/>
      <c r="K4" s="27"/>
      <c r="L4" s="27"/>
    </row>
    <row r="5" spans="1:18" s="55" customFormat="1" ht="6" customHeight="1" thickBot="1" x14ac:dyDescent="0.3">
      <c r="A5" s="178"/>
      <c r="B5" s="53"/>
      <c r="C5" s="179"/>
      <c r="D5" s="416"/>
      <c r="E5" s="417"/>
      <c r="F5" s="417"/>
      <c r="G5" s="417"/>
      <c r="H5" s="417"/>
      <c r="I5" s="417"/>
      <c r="J5" s="177"/>
    </row>
    <row r="6" spans="1:18" ht="21.6" customHeight="1" x14ac:dyDescent="0.25">
      <c r="A6" s="413" t="str">
        <f>IF('1. SOUHRNNÉ INFORMACE'!B2=0,"",'1. SOUHRNNÉ INFORMACE'!B2)</f>
        <v/>
      </c>
      <c r="B6" s="414"/>
      <c r="C6" s="180">
        <f>'1. SOUHRNNÉ INFORMACE'!B11-'1. SOUHRNNÉ INFORMACE'!B16-'2. POUŽITÍ DOTACE_CELKEM'!F32</f>
        <v>0</v>
      </c>
      <c r="D6" s="418">
        <f>'2.a POUŽITÍ DOTACE-"Organizace"'!E6</f>
        <v>0</v>
      </c>
      <c r="E6" s="419"/>
      <c r="F6" s="419"/>
      <c r="G6" s="419"/>
      <c r="H6" s="419"/>
      <c r="I6" s="419"/>
      <c r="J6" s="181" t="s">
        <v>219</v>
      </c>
    </row>
    <row r="7" spans="1:18" x14ac:dyDescent="0.25">
      <c r="A7" s="24" t="s">
        <v>220</v>
      </c>
      <c r="K7" s="24" t="s">
        <v>170</v>
      </c>
      <c r="L7" s="86"/>
      <c r="M7" s="86"/>
      <c r="N7" s="86"/>
    </row>
    <row r="8" spans="1:18" x14ac:dyDescent="0.25">
      <c r="A8" s="412"/>
      <c r="B8" s="412"/>
      <c r="C8" s="412"/>
      <c r="D8" s="412"/>
      <c r="E8" s="412"/>
      <c r="F8" s="412"/>
      <c r="G8" s="412"/>
      <c r="H8" s="412"/>
      <c r="I8" s="412"/>
      <c r="J8" s="182"/>
      <c r="K8" s="183"/>
      <c r="L8" s="183"/>
      <c r="M8" s="183"/>
      <c r="N8" s="183"/>
      <c r="O8" s="183"/>
      <c r="P8" s="183"/>
      <c r="Q8" s="183"/>
      <c r="R8" s="183"/>
    </row>
    <row r="9" spans="1:18" x14ac:dyDescent="0.25">
      <c r="A9" s="412"/>
      <c r="B9" s="412"/>
      <c r="C9" s="412"/>
      <c r="D9" s="412"/>
      <c r="E9" s="412"/>
      <c r="F9" s="412"/>
      <c r="G9" s="412"/>
      <c r="H9" s="412"/>
      <c r="I9" s="412"/>
      <c r="J9" s="182"/>
      <c r="K9" s="183"/>
      <c r="L9" s="183"/>
      <c r="M9" s="183"/>
      <c r="N9" s="183"/>
      <c r="O9" s="183"/>
      <c r="P9" s="183"/>
      <c r="Q9" s="183"/>
      <c r="R9" s="183"/>
    </row>
    <row r="10" spans="1:18" ht="27.6" customHeight="1" x14ac:dyDescent="0.25">
      <c r="A10" s="412"/>
      <c r="B10" s="412"/>
      <c r="C10" s="412"/>
      <c r="D10" s="412"/>
      <c r="E10" s="412"/>
      <c r="F10" s="412"/>
      <c r="G10" s="412"/>
      <c r="H10" s="412"/>
      <c r="I10" s="412"/>
      <c r="J10" s="182"/>
      <c r="K10" s="411" t="s">
        <v>176</v>
      </c>
      <c r="L10" s="411"/>
      <c r="M10" s="411"/>
      <c r="N10" s="411"/>
      <c r="O10" s="411"/>
      <c r="P10" s="411"/>
      <c r="Q10" s="411"/>
      <c r="R10" s="411"/>
    </row>
    <row r="11" spans="1:18" x14ac:dyDescent="0.25">
      <c r="A11" s="412"/>
      <c r="B11" s="412"/>
      <c r="C11" s="412"/>
      <c r="D11" s="412"/>
      <c r="E11" s="412"/>
      <c r="F11" s="412"/>
      <c r="G11" s="412"/>
      <c r="H11" s="412"/>
      <c r="I11" s="412"/>
      <c r="J11" s="182"/>
    </row>
    <row r="12" spans="1:18" x14ac:dyDescent="0.25">
      <c r="A12" s="412"/>
      <c r="B12" s="412"/>
      <c r="C12" s="412"/>
      <c r="D12" s="412"/>
      <c r="E12" s="412"/>
      <c r="F12" s="412"/>
      <c r="G12" s="412"/>
      <c r="H12" s="412"/>
      <c r="I12" s="412"/>
      <c r="J12" s="182"/>
    </row>
    <row r="13" spans="1:18" x14ac:dyDescent="0.25">
      <c r="A13" s="412"/>
      <c r="B13" s="412"/>
      <c r="C13" s="412"/>
      <c r="D13" s="412"/>
      <c r="E13" s="412"/>
      <c r="F13" s="412"/>
      <c r="G13" s="412"/>
      <c r="H13" s="412"/>
      <c r="I13" s="412"/>
      <c r="J13" s="182"/>
    </row>
    <row r="14" spans="1:18" x14ac:dyDescent="0.25">
      <c r="A14" s="412"/>
      <c r="B14" s="412"/>
      <c r="C14" s="412"/>
      <c r="D14" s="412"/>
      <c r="E14" s="412"/>
      <c r="F14" s="412"/>
      <c r="G14" s="412"/>
      <c r="H14" s="412"/>
      <c r="I14" s="412"/>
      <c r="J14" s="182"/>
    </row>
    <row r="15" spans="1:18" x14ac:dyDescent="0.25">
      <c r="A15" s="412"/>
      <c r="B15" s="412"/>
      <c r="C15" s="412"/>
      <c r="D15" s="412"/>
      <c r="E15" s="412"/>
      <c r="F15" s="412"/>
      <c r="G15" s="412"/>
      <c r="H15" s="412"/>
      <c r="I15" s="412"/>
      <c r="J15" s="182"/>
    </row>
    <row r="16" spans="1:18" x14ac:dyDescent="0.25">
      <c r="A16" s="412"/>
      <c r="B16" s="412"/>
      <c r="C16" s="412"/>
      <c r="D16" s="412"/>
      <c r="E16" s="412"/>
      <c r="F16" s="412"/>
      <c r="G16" s="412"/>
      <c r="H16" s="412"/>
      <c r="I16" s="412"/>
      <c r="J16" s="182"/>
      <c r="K16" s="184" t="s">
        <v>82</v>
      </c>
    </row>
    <row r="17" spans="1:11" x14ac:dyDescent="0.25">
      <c r="A17" s="412"/>
      <c r="B17" s="412"/>
      <c r="C17" s="412"/>
      <c r="D17" s="412"/>
      <c r="E17" s="412"/>
      <c r="F17" s="412"/>
      <c r="G17" s="412"/>
      <c r="H17" s="412"/>
      <c r="I17" s="412"/>
      <c r="J17" s="182"/>
      <c r="K17" s="184" t="s">
        <v>83</v>
      </c>
    </row>
    <row r="18" spans="1:11" x14ac:dyDescent="0.25">
      <c r="A18" s="412"/>
      <c r="B18" s="412"/>
      <c r="C18" s="412"/>
      <c r="D18" s="412"/>
      <c r="E18" s="412"/>
      <c r="F18" s="412"/>
      <c r="G18" s="412"/>
      <c r="H18" s="412"/>
      <c r="I18" s="412"/>
      <c r="J18" s="182"/>
    </row>
    <row r="19" spans="1:11" x14ac:dyDescent="0.25">
      <c r="A19" s="412"/>
      <c r="B19" s="412"/>
      <c r="C19" s="412"/>
      <c r="D19" s="412"/>
      <c r="E19" s="412"/>
      <c r="F19" s="412"/>
      <c r="G19" s="412"/>
      <c r="H19" s="412"/>
      <c r="I19" s="412"/>
      <c r="J19" s="182"/>
    </row>
    <row r="20" spans="1:11" x14ac:dyDescent="0.25">
      <c r="A20" s="412"/>
      <c r="B20" s="412"/>
      <c r="C20" s="412"/>
      <c r="D20" s="412"/>
      <c r="E20" s="412"/>
      <c r="F20" s="412"/>
      <c r="G20" s="412"/>
      <c r="H20" s="412"/>
      <c r="I20" s="412"/>
      <c r="J20" s="182"/>
    </row>
    <row r="21" spans="1:11" x14ac:dyDescent="0.25">
      <c r="A21" s="412"/>
      <c r="B21" s="412"/>
      <c r="C21" s="412"/>
      <c r="D21" s="412"/>
      <c r="E21" s="412"/>
      <c r="F21" s="412"/>
      <c r="G21" s="412"/>
      <c r="H21" s="412"/>
      <c r="I21" s="412"/>
      <c r="J21" s="182"/>
    </row>
    <row r="22" spans="1:11" x14ac:dyDescent="0.25">
      <c r="A22" s="412"/>
      <c r="B22" s="412"/>
      <c r="C22" s="412"/>
      <c r="D22" s="412"/>
      <c r="E22" s="412"/>
      <c r="F22" s="412"/>
      <c r="G22" s="412"/>
      <c r="H22" s="412"/>
      <c r="I22" s="412"/>
      <c r="J22" s="182"/>
    </row>
    <row r="23" spans="1:11" x14ac:dyDescent="0.25">
      <c r="A23" s="412"/>
      <c r="B23" s="412"/>
      <c r="C23" s="412"/>
      <c r="D23" s="412"/>
      <c r="E23" s="412"/>
      <c r="F23" s="412"/>
      <c r="G23" s="412"/>
      <c r="H23" s="412"/>
      <c r="I23" s="412"/>
      <c r="J23" s="182"/>
    </row>
    <row r="24" spans="1:11" x14ac:dyDescent="0.25">
      <c r="A24" s="412"/>
      <c r="B24" s="412"/>
      <c r="C24" s="412"/>
      <c r="D24" s="412"/>
      <c r="E24" s="412"/>
      <c r="F24" s="412"/>
      <c r="G24" s="412"/>
      <c r="H24" s="412"/>
      <c r="I24" s="412"/>
      <c r="J24" s="182"/>
    </row>
    <row r="25" spans="1:11" x14ac:dyDescent="0.25">
      <c r="A25" s="412"/>
      <c r="B25" s="412"/>
      <c r="C25" s="412"/>
      <c r="D25" s="412"/>
      <c r="E25" s="412"/>
      <c r="F25" s="412"/>
      <c r="G25" s="412"/>
      <c r="H25" s="412"/>
      <c r="I25" s="412"/>
      <c r="J25" s="182"/>
    </row>
    <row r="26" spans="1:11" x14ac:dyDescent="0.25">
      <c r="A26" s="412"/>
      <c r="B26" s="412"/>
      <c r="C26" s="412"/>
      <c r="D26" s="412"/>
      <c r="E26" s="412"/>
      <c r="F26" s="412"/>
      <c r="G26" s="412"/>
      <c r="H26" s="412"/>
      <c r="I26" s="412"/>
      <c r="J26" s="182"/>
    </row>
    <row r="27" spans="1:11" x14ac:dyDescent="0.25">
      <c r="A27" s="412"/>
      <c r="B27" s="412"/>
      <c r="C27" s="412"/>
      <c r="D27" s="412"/>
      <c r="E27" s="412"/>
      <c r="F27" s="412"/>
      <c r="G27" s="412"/>
      <c r="H27" s="412"/>
      <c r="I27" s="412"/>
      <c r="J27" s="182"/>
    </row>
    <row r="28" spans="1:11" x14ac:dyDescent="0.25">
      <c r="A28" s="412"/>
      <c r="B28" s="412"/>
      <c r="C28" s="412"/>
      <c r="D28" s="412"/>
      <c r="E28" s="412"/>
      <c r="F28" s="412"/>
      <c r="G28" s="412"/>
      <c r="H28" s="412"/>
      <c r="I28" s="412"/>
      <c r="J28" s="182"/>
    </row>
    <row r="29" spans="1:11" x14ac:dyDescent="0.25">
      <c r="A29" s="412"/>
      <c r="B29" s="412"/>
      <c r="C29" s="412"/>
      <c r="D29" s="412"/>
      <c r="E29" s="412"/>
      <c r="F29" s="412"/>
      <c r="G29" s="412"/>
      <c r="H29" s="412"/>
      <c r="I29" s="412"/>
      <c r="J29" s="182"/>
    </row>
    <row r="30" spans="1:11" x14ac:dyDescent="0.25">
      <c r="A30" s="412"/>
      <c r="B30" s="412"/>
      <c r="C30" s="412"/>
      <c r="D30" s="412"/>
      <c r="E30" s="412"/>
      <c r="F30" s="412"/>
      <c r="G30" s="412"/>
      <c r="H30" s="412"/>
      <c r="I30" s="412"/>
      <c r="J30" s="182"/>
    </row>
    <row r="31" spans="1:11" x14ac:dyDescent="0.25">
      <c r="A31" s="412"/>
      <c r="B31" s="412"/>
      <c r="C31" s="412"/>
      <c r="D31" s="412"/>
      <c r="E31" s="412"/>
      <c r="F31" s="412"/>
      <c r="G31" s="412"/>
      <c r="H31" s="412"/>
      <c r="I31" s="412"/>
      <c r="J31" s="182"/>
    </row>
    <row r="32" spans="1:11" x14ac:dyDescent="0.25">
      <c r="A32" s="412"/>
      <c r="B32" s="412"/>
      <c r="C32" s="412"/>
      <c r="D32" s="412"/>
      <c r="E32" s="412"/>
      <c r="F32" s="412"/>
      <c r="G32" s="412"/>
      <c r="H32" s="412"/>
      <c r="I32" s="412"/>
      <c r="J32" s="182"/>
    </row>
    <row r="33" spans="1:10" x14ac:dyDescent="0.25">
      <c r="A33" s="412"/>
      <c r="B33" s="412"/>
      <c r="C33" s="412"/>
      <c r="D33" s="412"/>
      <c r="E33" s="412"/>
      <c r="F33" s="412"/>
      <c r="G33" s="412"/>
      <c r="H33" s="412"/>
      <c r="I33" s="412"/>
      <c r="J33" s="182"/>
    </row>
    <row r="34" spans="1:10" x14ac:dyDescent="0.25">
      <c r="A34" s="412"/>
      <c r="B34" s="412"/>
      <c r="C34" s="412"/>
      <c r="D34" s="412"/>
      <c r="E34" s="412"/>
      <c r="F34" s="412"/>
      <c r="G34" s="412"/>
      <c r="H34" s="412"/>
      <c r="I34" s="412"/>
      <c r="J34" s="182"/>
    </row>
    <row r="35" spans="1:10" x14ac:dyDescent="0.25">
      <c r="A35" s="412"/>
      <c r="B35" s="412"/>
      <c r="C35" s="412"/>
      <c r="D35" s="412"/>
      <c r="E35" s="412"/>
      <c r="F35" s="412"/>
      <c r="G35" s="412"/>
      <c r="H35" s="412"/>
      <c r="I35" s="412"/>
      <c r="J35" s="182"/>
    </row>
    <row r="36" spans="1:10" x14ac:dyDescent="0.25">
      <c r="A36" s="412"/>
      <c r="B36" s="412"/>
      <c r="C36" s="412"/>
      <c r="D36" s="412"/>
      <c r="E36" s="412"/>
      <c r="F36" s="412"/>
      <c r="G36" s="412"/>
      <c r="H36" s="412"/>
      <c r="I36" s="412"/>
      <c r="J36" s="182"/>
    </row>
    <row r="37" spans="1:10" x14ac:dyDescent="0.25">
      <c r="A37" s="412"/>
      <c r="B37" s="412"/>
      <c r="C37" s="412"/>
      <c r="D37" s="412"/>
      <c r="E37" s="412"/>
      <c r="F37" s="412"/>
      <c r="G37" s="412"/>
      <c r="H37" s="412"/>
      <c r="I37" s="412"/>
      <c r="J37" s="182"/>
    </row>
    <row r="38" spans="1:10" x14ac:dyDescent="0.25">
      <c r="A38" s="412"/>
      <c r="B38" s="412"/>
      <c r="C38" s="412"/>
      <c r="D38" s="412"/>
      <c r="E38" s="412"/>
      <c r="F38" s="412"/>
      <c r="G38" s="412"/>
      <c r="H38" s="412"/>
      <c r="I38" s="412"/>
      <c r="J38" s="182"/>
    </row>
    <row r="39" spans="1:10" x14ac:dyDescent="0.25">
      <c r="A39" s="412"/>
      <c r="B39" s="412"/>
      <c r="C39" s="412"/>
      <c r="D39" s="412"/>
      <c r="E39" s="412"/>
      <c r="F39" s="412"/>
      <c r="G39" s="412"/>
      <c r="H39" s="412"/>
      <c r="I39" s="412"/>
      <c r="J39" s="182"/>
    </row>
    <row r="40" spans="1:10" x14ac:dyDescent="0.25">
      <c r="A40" s="412"/>
      <c r="B40" s="412"/>
      <c r="C40" s="412"/>
      <c r="D40" s="412"/>
      <c r="E40" s="412"/>
      <c r="F40" s="412"/>
      <c r="G40" s="412"/>
      <c r="H40" s="412"/>
      <c r="I40" s="412"/>
      <c r="J40" s="182"/>
    </row>
    <row r="41" spans="1:10" x14ac:dyDescent="0.25">
      <c r="A41" s="412"/>
      <c r="B41" s="412"/>
      <c r="C41" s="412"/>
      <c r="D41" s="412"/>
      <c r="E41" s="412"/>
      <c r="F41" s="412"/>
      <c r="G41" s="412"/>
      <c r="H41" s="412"/>
      <c r="I41" s="412"/>
      <c r="J41" s="182"/>
    </row>
    <row r="42" spans="1:10" x14ac:dyDescent="0.25">
      <c r="A42" s="412"/>
      <c r="B42" s="412"/>
      <c r="C42" s="412"/>
      <c r="D42" s="412"/>
      <c r="E42" s="412"/>
      <c r="F42" s="412"/>
      <c r="G42" s="412"/>
      <c r="H42" s="412"/>
      <c r="I42" s="412"/>
      <c r="J42" s="182"/>
    </row>
    <row r="43" spans="1:10" x14ac:dyDescent="0.25">
      <c r="A43" s="185" t="s">
        <v>75</v>
      </c>
      <c r="B43" s="185"/>
      <c r="C43" s="415">
        <v>44926</v>
      </c>
      <c r="D43" s="415"/>
      <c r="E43" s="415"/>
      <c r="F43" s="415"/>
      <c r="G43" s="415"/>
      <c r="H43" s="415"/>
      <c r="I43" s="415"/>
      <c r="J43" s="186"/>
    </row>
    <row r="45" spans="1:10" ht="27.6" customHeight="1" x14ac:dyDescent="0.25">
      <c r="A45" s="347" t="s">
        <v>250</v>
      </c>
      <c r="B45" s="347"/>
      <c r="C45" s="347"/>
      <c r="D45" s="347"/>
      <c r="E45" s="347"/>
      <c r="F45" s="347"/>
      <c r="G45" s="347"/>
      <c r="H45" s="347"/>
      <c r="I45" s="347"/>
      <c r="J45" s="187"/>
    </row>
    <row r="46" spans="1:10" x14ac:dyDescent="0.25">
      <c r="A46" s="188" t="s">
        <v>28</v>
      </c>
      <c r="B46" s="188"/>
      <c r="C46" s="188"/>
      <c r="D46" s="188"/>
      <c r="E46" s="188"/>
    </row>
    <row r="47" spans="1:10" x14ac:dyDescent="0.25">
      <c r="B47" s="85"/>
    </row>
    <row r="48" spans="1:10" x14ac:dyDescent="0.25">
      <c r="A48" s="20" t="s">
        <v>252</v>
      </c>
      <c r="B48" s="11"/>
      <c r="C48" s="89"/>
    </row>
    <row r="49" spans="1:10" x14ac:dyDescent="0.25">
      <c r="A49" s="85"/>
    </row>
    <row r="50" spans="1:10" x14ac:dyDescent="0.25">
      <c r="A50" s="85"/>
    </row>
    <row r="51" spans="1:10" x14ac:dyDescent="0.25">
      <c r="A51" s="354" t="s">
        <v>52</v>
      </c>
      <c r="B51" s="354"/>
      <c r="C51" s="45" t="s">
        <v>53</v>
      </c>
      <c r="E51" s="410"/>
      <c r="F51" s="410"/>
      <c r="G51" s="410"/>
      <c r="H51" s="410"/>
      <c r="I51" s="410"/>
      <c r="J51" s="42"/>
    </row>
    <row r="52" spans="1:10" x14ac:dyDescent="0.25">
      <c r="A52" s="408">
        <f>'1. SOUHRNNÉ INFORMACE'!A48</f>
        <v>0</v>
      </c>
      <c r="B52" s="409"/>
      <c r="C52" s="46"/>
      <c r="E52" s="410"/>
      <c r="F52" s="410"/>
      <c r="G52" s="410"/>
      <c r="H52" s="410"/>
      <c r="I52" s="410"/>
      <c r="J52" s="42"/>
    </row>
    <row r="53" spans="1:10" x14ac:dyDescent="0.25">
      <c r="A53" s="408">
        <f>'1. SOUHRNNÉ INFORMACE'!A49</f>
        <v>0</v>
      </c>
      <c r="B53" s="409"/>
      <c r="C53" s="46"/>
      <c r="E53" s="410"/>
      <c r="F53" s="410"/>
      <c r="G53" s="410"/>
      <c r="H53" s="410"/>
      <c r="I53" s="410"/>
      <c r="J53" s="42"/>
    </row>
    <row r="54" spans="1:10" x14ac:dyDescent="0.25">
      <c r="A54" s="408">
        <f>'1. SOUHRNNÉ INFORMACE'!A50</f>
        <v>0</v>
      </c>
      <c r="B54" s="409"/>
      <c r="C54" s="46"/>
      <c r="E54" s="410"/>
      <c r="F54" s="410"/>
      <c r="G54" s="410"/>
      <c r="H54" s="410"/>
      <c r="I54" s="410"/>
      <c r="J54" s="42"/>
    </row>
    <row r="55" spans="1:10" x14ac:dyDescent="0.25">
      <c r="A55" s="408">
        <f>'1. SOUHRNNÉ INFORMACE'!A51</f>
        <v>0</v>
      </c>
      <c r="B55" s="409"/>
      <c r="C55" s="46"/>
      <c r="E55" s="410"/>
      <c r="F55" s="410"/>
      <c r="G55" s="410"/>
      <c r="H55" s="410"/>
      <c r="I55" s="410"/>
      <c r="J55" s="42"/>
    </row>
    <row r="56" spans="1:10" x14ac:dyDescent="0.25">
      <c r="B56" s="77"/>
      <c r="C56" s="43"/>
      <c r="D56" s="42"/>
      <c r="E56" s="407" t="s">
        <v>69</v>
      </c>
      <c r="F56" s="407"/>
      <c r="G56" s="407"/>
      <c r="H56" s="407"/>
      <c r="I56" s="407"/>
      <c r="J56" s="189"/>
    </row>
    <row r="57" spans="1:10" x14ac:dyDescent="0.25">
      <c r="B57" s="77"/>
      <c r="C57" s="43"/>
    </row>
    <row r="58" spans="1:10" x14ac:dyDescent="0.25">
      <c r="B58" s="77"/>
      <c r="C58" s="43"/>
    </row>
    <row r="59" spans="1:10" x14ac:dyDescent="0.25">
      <c r="B59" s="77"/>
    </row>
    <row r="60" spans="1:10" x14ac:dyDescent="0.25">
      <c r="B60" s="77"/>
    </row>
    <row r="61" spans="1:10" x14ac:dyDescent="0.25">
      <c r="A61" s="190"/>
    </row>
    <row r="62" spans="1:10" x14ac:dyDescent="0.25">
      <c r="A62" s="190"/>
    </row>
  </sheetData>
  <sheetProtection algorithmName="SHA-512" hashValue="ezApJpnMHZDVEz8aP/rJR9mtHIcAwhCvDd+7KEhT+30gDm8amXXQd83BMU/eXgSMTe/OxZjnIrtWkc4ER7t3mA==" saltValue="lietHeyK0k5UMsgjgyypsg==" spinCount="100000" sheet="1" objects="1" scenarios="1" selectLockedCells="1"/>
  <mergeCells count="19">
    <mergeCell ref="K10:R10"/>
    <mergeCell ref="A8:I42"/>
    <mergeCell ref="A45:I45"/>
    <mergeCell ref="B1:C1"/>
    <mergeCell ref="B2:C2"/>
    <mergeCell ref="B3:C3"/>
    <mergeCell ref="B4:C4"/>
    <mergeCell ref="A6:B6"/>
    <mergeCell ref="C43:I43"/>
    <mergeCell ref="H1:I2"/>
    <mergeCell ref="D4:I5"/>
    <mergeCell ref="D6:I6"/>
    <mergeCell ref="E56:I56"/>
    <mergeCell ref="A51:B51"/>
    <mergeCell ref="A52:B52"/>
    <mergeCell ref="A54:B54"/>
    <mergeCell ref="A55:B55"/>
    <mergeCell ref="E51:I55"/>
    <mergeCell ref="A53:B53"/>
  </mergeCells>
  <conditionalFormatting sqref="A8">
    <cfRule type="cellIs" dxfId="100" priority="5" operator="equal">
      <formula>0</formula>
    </cfRule>
    <cfRule type="cellIs" dxfId="99" priority="6" operator="equal">
      <formula>0</formula>
    </cfRule>
  </conditionalFormatting>
  <conditionalFormatting sqref="A52:A55">
    <cfRule type="cellIs" dxfId="98" priority="4" operator="equal">
      <formula>0</formula>
    </cfRule>
  </conditionalFormatting>
  <conditionalFormatting sqref="M1:M6">
    <cfRule type="containsText" dxfId="97" priority="3" operator="containsText" text="Vyplňte, prosím, pouze žluté buňky">
      <formula>NOT(ISERROR(SEARCH("Vyplňte, prosím, pouze žluté buňky",M1)))</formula>
    </cfRule>
  </conditionalFormatting>
  <conditionalFormatting sqref="H1">
    <cfRule type="cellIs" dxfId="96" priority="2" operator="equal">
      <formula>0</formula>
    </cfRule>
  </conditionalFormatting>
  <conditionalFormatting sqref="H1">
    <cfRule type="containsText" dxfId="95" priority="1" operator="containsText" text="21">
      <formula>NOT(ISERROR(SEARCH("21",H1)))</formula>
    </cfRule>
  </conditionalFormatting>
  <printOptions horizontalCentered="1"/>
  <pageMargins left="0.19685039370078741" right="0.19685039370078741" top="0.39370078740157483" bottom="0.19685039370078741" header="0.31496062992125984" footer="0.31496062992125984"/>
  <pageSetup paperSize="9" scale="9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2D5F7-E26A-47D2-97CF-F99C618D403D}">
  <sheetPr>
    <pageSetUpPr fitToPage="1"/>
  </sheetPr>
  <dimension ref="A1:R62"/>
  <sheetViews>
    <sheetView showGridLines="0" topLeftCell="A32" workbookViewId="0">
      <selection activeCell="A52" sqref="A52:B52"/>
    </sheetView>
  </sheetViews>
  <sheetFormatPr defaultColWidth="8.85546875" defaultRowHeight="15" x14ac:dyDescent="0.25"/>
  <cols>
    <col min="1" max="1" width="20.28515625" style="23" customWidth="1"/>
    <col min="2" max="2" width="8.85546875" style="23"/>
    <col min="3" max="3" width="20.28515625" style="23" customWidth="1"/>
    <col min="4" max="8" width="8.85546875" style="23"/>
    <col min="9" max="10" width="5.7109375" style="23" customWidth="1"/>
    <col min="11" max="16384" width="8.85546875" style="23"/>
  </cols>
  <sheetData>
    <row r="1" spans="1:18" ht="18.600000000000001" customHeight="1" x14ac:dyDescent="0.25">
      <c r="A1" s="173" t="str">
        <f>'1. SOUHRNNÉ INFORMACE'!A5</f>
        <v>Příjemce dotace (název)</v>
      </c>
      <c r="B1" s="338" t="str">
        <f>IF('1. SOUHRNNÉ INFORMACE'!B5=0,"",'1. SOUHRNNÉ INFORMACE'!B5)</f>
        <v/>
      </c>
      <c r="C1" s="339"/>
      <c r="D1" s="174"/>
      <c r="H1" s="373">
        <f>'1. SOUHRNNÉ INFORMACE'!B2</f>
        <v>0</v>
      </c>
      <c r="I1" s="373"/>
      <c r="J1" s="19"/>
    </row>
    <row r="2" spans="1:18" ht="17.45" customHeight="1" x14ac:dyDescent="0.25">
      <c r="A2" s="175" t="s">
        <v>37</v>
      </c>
      <c r="B2" s="331" t="str">
        <f>IF('1. SOUHRNNÉ INFORMACE'!B6=0,"",'1. SOUHRNNÉ INFORMACE'!B6)</f>
        <v/>
      </c>
      <c r="C2" s="332"/>
      <c r="D2" s="174"/>
      <c r="H2" s="373"/>
      <c r="I2" s="373"/>
      <c r="J2" s="19"/>
      <c r="K2" s="27"/>
      <c r="L2" s="27"/>
    </row>
    <row r="3" spans="1:18" ht="16.899999999999999" customHeight="1" x14ac:dyDescent="0.25">
      <c r="A3" s="175" t="s">
        <v>58</v>
      </c>
      <c r="B3" s="331" t="str">
        <f>IF('1. SOUHRNNÉ INFORMACE'!B9=0,"",'1. SOUHRNNÉ INFORMACE'!B9)</f>
        <v/>
      </c>
      <c r="C3" s="332"/>
      <c r="D3" s="174"/>
      <c r="H3" s="27"/>
      <c r="I3" s="27"/>
      <c r="J3" s="27"/>
      <c r="K3" s="27"/>
      <c r="L3" s="27"/>
    </row>
    <row r="4" spans="1:18" ht="22.9" customHeight="1" thickBot="1" x14ac:dyDescent="0.3">
      <c r="A4" s="176" t="s">
        <v>59</v>
      </c>
      <c r="B4" s="331" t="str">
        <f>IF('1. SOUHRNNÉ INFORMACE'!B10=0,"",'1. SOUHRNNÉ INFORMACE'!B10)</f>
        <v/>
      </c>
      <c r="C4" s="332"/>
      <c r="D4" s="416" t="str">
        <f>'1. SOUHRNNÉ INFORMACE'!A13</f>
        <v>Podpora B - Zabezpečení výchovy sportovně talentované mládeže věkové kategorie 6 až 23 let</v>
      </c>
      <c r="E4" s="417"/>
      <c r="F4" s="417"/>
      <c r="G4" s="417"/>
      <c r="H4" s="417"/>
      <c r="I4" s="417"/>
      <c r="J4" s="177"/>
      <c r="K4" s="27"/>
      <c r="L4" s="27"/>
    </row>
    <row r="5" spans="1:18" s="55" customFormat="1" ht="6" customHeight="1" thickBot="1" x14ac:dyDescent="0.3">
      <c r="A5" s="178"/>
      <c r="B5" s="53"/>
      <c r="C5" s="179"/>
      <c r="D5" s="416"/>
      <c r="E5" s="417"/>
      <c r="F5" s="417"/>
      <c r="G5" s="417"/>
      <c r="H5" s="417"/>
      <c r="I5" s="417"/>
      <c r="J5" s="177"/>
    </row>
    <row r="6" spans="1:18" ht="21.6" customHeight="1" x14ac:dyDescent="0.25">
      <c r="A6" s="413" t="str">
        <f>IF('1. SOUHRNNÉ INFORMACE'!B2=0,"",'1. SOUHRNNÉ INFORMACE'!B2)</f>
        <v/>
      </c>
      <c r="B6" s="414"/>
      <c r="C6" s="180">
        <f>'1. SOUHRNNÉ INFORMACE'!B11-'1. SOUHRNNÉ INFORMACE'!B16-'2. POUŽITÍ DOTACE_CELKEM'!F32</f>
        <v>0</v>
      </c>
      <c r="D6" s="418">
        <f>'2.b POUŽITÍ DOTACE-"TALENT"'!E6</f>
        <v>0</v>
      </c>
      <c r="E6" s="419"/>
      <c r="F6" s="419"/>
      <c r="G6" s="419"/>
      <c r="H6" s="419"/>
      <c r="I6" s="419"/>
      <c r="J6" s="181" t="s">
        <v>219</v>
      </c>
    </row>
    <row r="7" spans="1:18" x14ac:dyDescent="0.25">
      <c r="A7" s="24" t="s">
        <v>221</v>
      </c>
      <c r="K7" s="24" t="s">
        <v>170</v>
      </c>
      <c r="L7" s="86"/>
      <c r="M7" s="86"/>
      <c r="N7" s="86"/>
    </row>
    <row r="8" spans="1:18" x14ac:dyDescent="0.25">
      <c r="A8" s="412"/>
      <c r="B8" s="412"/>
      <c r="C8" s="412"/>
      <c r="D8" s="412"/>
      <c r="E8" s="412"/>
      <c r="F8" s="412"/>
      <c r="G8" s="412"/>
      <c r="H8" s="412"/>
      <c r="I8" s="412"/>
      <c r="J8" s="182"/>
      <c r="K8" s="183"/>
      <c r="L8" s="183"/>
      <c r="M8" s="183"/>
      <c r="N8" s="183"/>
      <c r="O8" s="183"/>
      <c r="P8" s="183"/>
      <c r="Q8" s="183"/>
      <c r="R8" s="183"/>
    </row>
    <row r="9" spans="1:18" x14ac:dyDescent="0.25">
      <c r="A9" s="412"/>
      <c r="B9" s="412"/>
      <c r="C9" s="412"/>
      <c r="D9" s="412"/>
      <c r="E9" s="412"/>
      <c r="F9" s="412"/>
      <c r="G9" s="412"/>
      <c r="H9" s="412"/>
      <c r="I9" s="412"/>
      <c r="J9" s="182"/>
      <c r="K9" s="183"/>
      <c r="L9" s="183"/>
      <c r="M9" s="183"/>
      <c r="N9" s="183"/>
      <c r="O9" s="183"/>
      <c r="P9" s="183"/>
      <c r="Q9" s="183"/>
      <c r="R9" s="183"/>
    </row>
    <row r="10" spans="1:18" ht="27.6" customHeight="1" x14ac:dyDescent="0.25">
      <c r="A10" s="412"/>
      <c r="B10" s="412"/>
      <c r="C10" s="412"/>
      <c r="D10" s="412"/>
      <c r="E10" s="412"/>
      <c r="F10" s="412"/>
      <c r="G10" s="412"/>
      <c r="H10" s="412"/>
      <c r="I10" s="412"/>
      <c r="J10" s="182"/>
      <c r="K10" s="411" t="s">
        <v>176</v>
      </c>
      <c r="L10" s="411"/>
      <c r="M10" s="411"/>
      <c r="N10" s="411"/>
      <c r="O10" s="411"/>
      <c r="P10" s="411"/>
      <c r="Q10" s="411"/>
      <c r="R10" s="411"/>
    </row>
    <row r="11" spans="1:18" x14ac:dyDescent="0.25">
      <c r="A11" s="412"/>
      <c r="B11" s="412"/>
      <c r="C11" s="412"/>
      <c r="D11" s="412"/>
      <c r="E11" s="412"/>
      <c r="F11" s="412"/>
      <c r="G11" s="412"/>
      <c r="H11" s="412"/>
      <c r="I11" s="412"/>
      <c r="J11" s="182"/>
    </row>
    <row r="12" spans="1:18" x14ac:dyDescent="0.25">
      <c r="A12" s="412"/>
      <c r="B12" s="412"/>
      <c r="C12" s="412"/>
      <c r="D12" s="412"/>
      <c r="E12" s="412"/>
      <c r="F12" s="412"/>
      <c r="G12" s="412"/>
      <c r="H12" s="412"/>
      <c r="I12" s="412"/>
      <c r="J12" s="182"/>
    </row>
    <row r="13" spans="1:18" x14ac:dyDescent="0.25">
      <c r="A13" s="412"/>
      <c r="B13" s="412"/>
      <c r="C13" s="412"/>
      <c r="D13" s="412"/>
      <c r="E13" s="412"/>
      <c r="F13" s="412"/>
      <c r="G13" s="412"/>
      <c r="H13" s="412"/>
      <c r="I13" s="412"/>
      <c r="J13" s="182"/>
    </row>
    <row r="14" spans="1:18" x14ac:dyDescent="0.25">
      <c r="A14" s="412"/>
      <c r="B14" s="412"/>
      <c r="C14" s="412"/>
      <c r="D14" s="412"/>
      <c r="E14" s="412"/>
      <c r="F14" s="412"/>
      <c r="G14" s="412"/>
      <c r="H14" s="412"/>
      <c r="I14" s="412"/>
      <c r="J14" s="182"/>
    </row>
    <row r="15" spans="1:18" x14ac:dyDescent="0.25">
      <c r="A15" s="412"/>
      <c r="B15" s="412"/>
      <c r="C15" s="412"/>
      <c r="D15" s="412"/>
      <c r="E15" s="412"/>
      <c r="F15" s="412"/>
      <c r="G15" s="412"/>
      <c r="H15" s="412"/>
      <c r="I15" s="412"/>
      <c r="J15" s="182"/>
    </row>
    <row r="16" spans="1:18" x14ac:dyDescent="0.25">
      <c r="A16" s="412"/>
      <c r="B16" s="412"/>
      <c r="C16" s="412"/>
      <c r="D16" s="412"/>
      <c r="E16" s="412"/>
      <c r="F16" s="412"/>
      <c r="G16" s="412"/>
      <c r="H16" s="412"/>
      <c r="I16" s="412"/>
      <c r="J16" s="182"/>
      <c r="K16" s="184" t="s">
        <v>82</v>
      </c>
    </row>
    <row r="17" spans="1:11" x14ac:dyDescent="0.25">
      <c r="A17" s="412"/>
      <c r="B17" s="412"/>
      <c r="C17" s="412"/>
      <c r="D17" s="412"/>
      <c r="E17" s="412"/>
      <c r="F17" s="412"/>
      <c r="G17" s="412"/>
      <c r="H17" s="412"/>
      <c r="I17" s="412"/>
      <c r="J17" s="182"/>
      <c r="K17" s="184" t="s">
        <v>83</v>
      </c>
    </row>
    <row r="18" spans="1:11" x14ac:dyDescent="0.25">
      <c r="A18" s="412"/>
      <c r="B18" s="412"/>
      <c r="C18" s="412"/>
      <c r="D18" s="412"/>
      <c r="E18" s="412"/>
      <c r="F18" s="412"/>
      <c r="G18" s="412"/>
      <c r="H18" s="412"/>
      <c r="I18" s="412"/>
      <c r="J18" s="182"/>
    </row>
    <row r="19" spans="1:11" x14ac:dyDescent="0.25">
      <c r="A19" s="412"/>
      <c r="B19" s="412"/>
      <c r="C19" s="412"/>
      <c r="D19" s="412"/>
      <c r="E19" s="412"/>
      <c r="F19" s="412"/>
      <c r="G19" s="412"/>
      <c r="H19" s="412"/>
      <c r="I19" s="412"/>
      <c r="J19" s="182"/>
    </row>
    <row r="20" spans="1:11" x14ac:dyDescent="0.25">
      <c r="A20" s="412"/>
      <c r="B20" s="412"/>
      <c r="C20" s="412"/>
      <c r="D20" s="412"/>
      <c r="E20" s="412"/>
      <c r="F20" s="412"/>
      <c r="G20" s="412"/>
      <c r="H20" s="412"/>
      <c r="I20" s="412"/>
      <c r="J20" s="182"/>
    </row>
    <row r="21" spans="1:11" x14ac:dyDescent="0.25">
      <c r="A21" s="412"/>
      <c r="B21" s="412"/>
      <c r="C21" s="412"/>
      <c r="D21" s="412"/>
      <c r="E21" s="412"/>
      <c r="F21" s="412"/>
      <c r="G21" s="412"/>
      <c r="H21" s="412"/>
      <c r="I21" s="412"/>
      <c r="J21" s="182"/>
    </row>
    <row r="22" spans="1:11" x14ac:dyDescent="0.25">
      <c r="A22" s="412"/>
      <c r="B22" s="412"/>
      <c r="C22" s="412"/>
      <c r="D22" s="412"/>
      <c r="E22" s="412"/>
      <c r="F22" s="412"/>
      <c r="G22" s="412"/>
      <c r="H22" s="412"/>
      <c r="I22" s="412"/>
      <c r="J22" s="182"/>
    </row>
    <row r="23" spans="1:11" x14ac:dyDescent="0.25">
      <c r="A23" s="412"/>
      <c r="B23" s="412"/>
      <c r="C23" s="412"/>
      <c r="D23" s="412"/>
      <c r="E23" s="412"/>
      <c r="F23" s="412"/>
      <c r="G23" s="412"/>
      <c r="H23" s="412"/>
      <c r="I23" s="412"/>
      <c r="J23" s="182"/>
    </row>
    <row r="24" spans="1:11" x14ac:dyDescent="0.25">
      <c r="A24" s="412"/>
      <c r="B24" s="412"/>
      <c r="C24" s="412"/>
      <c r="D24" s="412"/>
      <c r="E24" s="412"/>
      <c r="F24" s="412"/>
      <c r="G24" s="412"/>
      <c r="H24" s="412"/>
      <c r="I24" s="412"/>
      <c r="J24" s="182"/>
    </row>
    <row r="25" spans="1:11" x14ac:dyDescent="0.25">
      <c r="A25" s="412"/>
      <c r="B25" s="412"/>
      <c r="C25" s="412"/>
      <c r="D25" s="412"/>
      <c r="E25" s="412"/>
      <c r="F25" s="412"/>
      <c r="G25" s="412"/>
      <c r="H25" s="412"/>
      <c r="I25" s="412"/>
      <c r="J25" s="182"/>
    </row>
    <row r="26" spans="1:11" x14ac:dyDescent="0.25">
      <c r="A26" s="412"/>
      <c r="B26" s="412"/>
      <c r="C26" s="412"/>
      <c r="D26" s="412"/>
      <c r="E26" s="412"/>
      <c r="F26" s="412"/>
      <c r="G26" s="412"/>
      <c r="H26" s="412"/>
      <c r="I26" s="412"/>
      <c r="J26" s="182"/>
    </row>
    <row r="27" spans="1:11" x14ac:dyDescent="0.25">
      <c r="A27" s="412"/>
      <c r="B27" s="412"/>
      <c r="C27" s="412"/>
      <c r="D27" s="412"/>
      <c r="E27" s="412"/>
      <c r="F27" s="412"/>
      <c r="G27" s="412"/>
      <c r="H27" s="412"/>
      <c r="I27" s="412"/>
      <c r="J27" s="182"/>
    </row>
    <row r="28" spans="1:11" x14ac:dyDescent="0.25">
      <c r="A28" s="412"/>
      <c r="B28" s="412"/>
      <c r="C28" s="412"/>
      <c r="D28" s="412"/>
      <c r="E28" s="412"/>
      <c r="F28" s="412"/>
      <c r="G28" s="412"/>
      <c r="H28" s="412"/>
      <c r="I28" s="412"/>
      <c r="J28" s="182"/>
    </row>
    <row r="29" spans="1:11" x14ac:dyDescent="0.25">
      <c r="A29" s="412"/>
      <c r="B29" s="412"/>
      <c r="C29" s="412"/>
      <c r="D29" s="412"/>
      <c r="E29" s="412"/>
      <c r="F29" s="412"/>
      <c r="G29" s="412"/>
      <c r="H29" s="412"/>
      <c r="I29" s="412"/>
      <c r="J29" s="182"/>
    </row>
    <row r="30" spans="1:11" x14ac:dyDescent="0.25">
      <c r="A30" s="412"/>
      <c r="B30" s="412"/>
      <c r="C30" s="412"/>
      <c r="D30" s="412"/>
      <c r="E30" s="412"/>
      <c r="F30" s="412"/>
      <c r="G30" s="412"/>
      <c r="H30" s="412"/>
      <c r="I30" s="412"/>
      <c r="J30" s="182"/>
    </row>
    <row r="31" spans="1:11" x14ac:dyDescent="0.25">
      <c r="A31" s="412"/>
      <c r="B31" s="412"/>
      <c r="C31" s="412"/>
      <c r="D31" s="412"/>
      <c r="E31" s="412"/>
      <c r="F31" s="412"/>
      <c r="G31" s="412"/>
      <c r="H31" s="412"/>
      <c r="I31" s="412"/>
      <c r="J31" s="182"/>
    </row>
    <row r="32" spans="1:11" x14ac:dyDescent="0.25">
      <c r="A32" s="412"/>
      <c r="B32" s="412"/>
      <c r="C32" s="412"/>
      <c r="D32" s="412"/>
      <c r="E32" s="412"/>
      <c r="F32" s="412"/>
      <c r="G32" s="412"/>
      <c r="H32" s="412"/>
      <c r="I32" s="412"/>
      <c r="J32" s="182"/>
    </row>
    <row r="33" spans="1:10" x14ac:dyDescent="0.25">
      <c r="A33" s="412"/>
      <c r="B33" s="412"/>
      <c r="C33" s="412"/>
      <c r="D33" s="412"/>
      <c r="E33" s="412"/>
      <c r="F33" s="412"/>
      <c r="G33" s="412"/>
      <c r="H33" s="412"/>
      <c r="I33" s="412"/>
      <c r="J33" s="182"/>
    </row>
    <row r="34" spans="1:10" x14ac:dyDescent="0.25">
      <c r="A34" s="412"/>
      <c r="B34" s="412"/>
      <c r="C34" s="412"/>
      <c r="D34" s="412"/>
      <c r="E34" s="412"/>
      <c r="F34" s="412"/>
      <c r="G34" s="412"/>
      <c r="H34" s="412"/>
      <c r="I34" s="412"/>
      <c r="J34" s="182"/>
    </row>
    <row r="35" spans="1:10" x14ac:dyDescent="0.25">
      <c r="A35" s="412"/>
      <c r="B35" s="412"/>
      <c r="C35" s="412"/>
      <c r="D35" s="412"/>
      <c r="E35" s="412"/>
      <c r="F35" s="412"/>
      <c r="G35" s="412"/>
      <c r="H35" s="412"/>
      <c r="I35" s="412"/>
      <c r="J35" s="182"/>
    </row>
    <row r="36" spans="1:10" x14ac:dyDescent="0.25">
      <c r="A36" s="412"/>
      <c r="B36" s="412"/>
      <c r="C36" s="412"/>
      <c r="D36" s="412"/>
      <c r="E36" s="412"/>
      <c r="F36" s="412"/>
      <c r="G36" s="412"/>
      <c r="H36" s="412"/>
      <c r="I36" s="412"/>
      <c r="J36" s="182"/>
    </row>
    <row r="37" spans="1:10" x14ac:dyDescent="0.25">
      <c r="A37" s="412"/>
      <c r="B37" s="412"/>
      <c r="C37" s="412"/>
      <c r="D37" s="412"/>
      <c r="E37" s="412"/>
      <c r="F37" s="412"/>
      <c r="G37" s="412"/>
      <c r="H37" s="412"/>
      <c r="I37" s="412"/>
      <c r="J37" s="182"/>
    </row>
    <row r="38" spans="1:10" x14ac:dyDescent="0.25">
      <c r="A38" s="412"/>
      <c r="B38" s="412"/>
      <c r="C38" s="412"/>
      <c r="D38" s="412"/>
      <c r="E38" s="412"/>
      <c r="F38" s="412"/>
      <c r="G38" s="412"/>
      <c r="H38" s="412"/>
      <c r="I38" s="412"/>
      <c r="J38" s="182"/>
    </row>
    <row r="39" spans="1:10" x14ac:dyDescent="0.25">
      <c r="A39" s="412"/>
      <c r="B39" s="412"/>
      <c r="C39" s="412"/>
      <c r="D39" s="412"/>
      <c r="E39" s="412"/>
      <c r="F39" s="412"/>
      <c r="G39" s="412"/>
      <c r="H39" s="412"/>
      <c r="I39" s="412"/>
      <c r="J39" s="182"/>
    </row>
    <row r="40" spans="1:10" x14ac:dyDescent="0.25">
      <c r="A40" s="412"/>
      <c r="B40" s="412"/>
      <c r="C40" s="412"/>
      <c r="D40" s="412"/>
      <c r="E40" s="412"/>
      <c r="F40" s="412"/>
      <c r="G40" s="412"/>
      <c r="H40" s="412"/>
      <c r="I40" s="412"/>
      <c r="J40" s="182"/>
    </row>
    <row r="41" spans="1:10" x14ac:dyDescent="0.25">
      <c r="A41" s="412"/>
      <c r="B41" s="412"/>
      <c r="C41" s="412"/>
      <c r="D41" s="412"/>
      <c r="E41" s="412"/>
      <c r="F41" s="412"/>
      <c r="G41" s="412"/>
      <c r="H41" s="412"/>
      <c r="I41" s="412"/>
      <c r="J41" s="182"/>
    </row>
    <row r="42" spans="1:10" x14ac:dyDescent="0.25">
      <c r="A42" s="412"/>
      <c r="B42" s="412"/>
      <c r="C42" s="412"/>
      <c r="D42" s="412"/>
      <c r="E42" s="412"/>
      <c r="F42" s="412"/>
      <c r="G42" s="412"/>
      <c r="H42" s="412"/>
      <c r="I42" s="412"/>
      <c r="J42" s="182"/>
    </row>
    <row r="43" spans="1:10" x14ac:dyDescent="0.25">
      <c r="A43" s="185" t="s">
        <v>75</v>
      </c>
      <c r="B43" s="185"/>
      <c r="C43" s="415">
        <v>44926</v>
      </c>
      <c r="D43" s="415"/>
      <c r="E43" s="415"/>
      <c r="F43" s="415"/>
      <c r="G43" s="415"/>
      <c r="H43" s="415"/>
      <c r="I43" s="415"/>
      <c r="J43" s="186"/>
    </row>
    <row r="45" spans="1:10" ht="27.6" customHeight="1" x14ac:dyDescent="0.25">
      <c r="A45" s="347" t="s">
        <v>250</v>
      </c>
      <c r="B45" s="347"/>
      <c r="C45" s="347"/>
      <c r="D45" s="347"/>
      <c r="E45" s="347"/>
      <c r="F45" s="347"/>
      <c r="G45" s="347"/>
      <c r="H45" s="347"/>
      <c r="I45" s="347"/>
      <c r="J45" s="187"/>
    </row>
    <row r="46" spans="1:10" x14ac:dyDescent="0.25">
      <c r="A46" s="188" t="s">
        <v>28</v>
      </c>
      <c r="B46" s="188"/>
      <c r="C46" s="188"/>
      <c r="D46" s="188"/>
      <c r="E46" s="188"/>
    </row>
    <row r="47" spans="1:10" x14ac:dyDescent="0.25">
      <c r="B47" s="85"/>
    </row>
    <row r="48" spans="1:10" x14ac:dyDescent="0.25">
      <c r="A48" s="20" t="s">
        <v>252</v>
      </c>
      <c r="B48" s="11"/>
      <c r="C48" s="11"/>
    </row>
    <row r="49" spans="1:10" x14ac:dyDescent="0.25">
      <c r="A49" s="85"/>
    </row>
    <row r="50" spans="1:10" x14ac:dyDescent="0.25">
      <c r="A50" s="85"/>
    </row>
    <row r="51" spans="1:10" x14ac:dyDescent="0.25">
      <c r="A51" s="354" t="s">
        <v>52</v>
      </c>
      <c r="B51" s="354"/>
      <c r="C51" s="45" t="s">
        <v>53</v>
      </c>
      <c r="E51" s="410"/>
      <c r="F51" s="410"/>
      <c r="G51" s="410"/>
      <c r="H51" s="410"/>
      <c r="I51" s="410"/>
      <c r="J51" s="42"/>
    </row>
    <row r="52" spans="1:10" x14ac:dyDescent="0.25">
      <c r="A52" s="408">
        <f>'1. SOUHRNNÉ INFORMACE'!A48</f>
        <v>0</v>
      </c>
      <c r="B52" s="409"/>
      <c r="C52" s="46"/>
      <c r="E52" s="410"/>
      <c r="F52" s="410"/>
      <c r="G52" s="410"/>
      <c r="H52" s="410"/>
      <c r="I52" s="410"/>
      <c r="J52" s="42"/>
    </row>
    <row r="53" spans="1:10" x14ac:dyDescent="0.25">
      <c r="A53" s="408">
        <f>'1. SOUHRNNÉ INFORMACE'!A49</f>
        <v>0</v>
      </c>
      <c r="B53" s="409"/>
      <c r="C53" s="46"/>
      <c r="E53" s="410"/>
      <c r="F53" s="410"/>
      <c r="G53" s="410"/>
      <c r="H53" s="410"/>
      <c r="I53" s="410"/>
      <c r="J53" s="42"/>
    </row>
    <row r="54" spans="1:10" x14ac:dyDescent="0.25">
      <c r="A54" s="408">
        <f>'1. SOUHRNNÉ INFORMACE'!A50</f>
        <v>0</v>
      </c>
      <c r="B54" s="409"/>
      <c r="C54" s="46"/>
      <c r="E54" s="410"/>
      <c r="F54" s="410"/>
      <c r="G54" s="410"/>
      <c r="H54" s="410"/>
      <c r="I54" s="410"/>
      <c r="J54" s="42"/>
    </row>
    <row r="55" spans="1:10" x14ac:dyDescent="0.25">
      <c r="A55" s="408">
        <f>'1. SOUHRNNÉ INFORMACE'!A51</f>
        <v>0</v>
      </c>
      <c r="B55" s="409"/>
      <c r="C55" s="46"/>
      <c r="E55" s="410"/>
      <c r="F55" s="410"/>
      <c r="G55" s="410"/>
      <c r="H55" s="410"/>
      <c r="I55" s="410"/>
      <c r="J55" s="42"/>
    </row>
    <row r="56" spans="1:10" x14ac:dyDescent="0.25">
      <c r="B56" s="77"/>
      <c r="C56" s="43"/>
      <c r="D56" s="42"/>
      <c r="E56" s="407" t="s">
        <v>69</v>
      </c>
      <c r="F56" s="407"/>
      <c r="G56" s="407"/>
      <c r="H56" s="407"/>
      <c r="I56" s="407"/>
      <c r="J56" s="189"/>
    </row>
    <row r="57" spans="1:10" x14ac:dyDescent="0.25">
      <c r="B57" s="77"/>
      <c r="C57" s="43"/>
    </row>
    <row r="58" spans="1:10" x14ac:dyDescent="0.25">
      <c r="B58" s="77"/>
      <c r="C58" s="43"/>
    </row>
    <row r="59" spans="1:10" x14ac:dyDescent="0.25">
      <c r="B59" s="77"/>
    </row>
    <row r="60" spans="1:10" x14ac:dyDescent="0.25">
      <c r="B60" s="77"/>
    </row>
    <row r="61" spans="1:10" x14ac:dyDescent="0.25">
      <c r="A61" s="190"/>
    </row>
    <row r="62" spans="1:10" x14ac:dyDescent="0.25">
      <c r="A62" s="190"/>
    </row>
  </sheetData>
  <sheetProtection algorithmName="SHA-512" hashValue="q1PS8H2bL30Q/1+92ldzBKXqK0AXb/5kS0+pz2tgUOdeRrpbZNFnn8F3Yiag8kh1iQ3QPWTZxPOJcSlSaEEkNA==" saltValue="YUzI1ubmcY/rMQbBHYBE5w==" spinCount="100000" sheet="1" objects="1" scenarios="1" selectLockedCells="1"/>
  <mergeCells count="19">
    <mergeCell ref="A6:B6"/>
    <mergeCell ref="D6:I6"/>
    <mergeCell ref="A8:I42"/>
    <mergeCell ref="B1:C1"/>
    <mergeCell ref="H1:I2"/>
    <mergeCell ref="B2:C2"/>
    <mergeCell ref="B3:C3"/>
    <mergeCell ref="B4:C4"/>
    <mergeCell ref="D4:I5"/>
    <mergeCell ref="K10:R10"/>
    <mergeCell ref="C43:I43"/>
    <mergeCell ref="E56:I56"/>
    <mergeCell ref="A51:B51"/>
    <mergeCell ref="E51:I55"/>
    <mergeCell ref="A52:B52"/>
    <mergeCell ref="A53:B53"/>
    <mergeCell ref="A54:B54"/>
    <mergeCell ref="A55:B55"/>
    <mergeCell ref="A45:I45"/>
  </mergeCells>
  <conditionalFormatting sqref="A8">
    <cfRule type="cellIs" dxfId="94" priority="5" operator="equal">
      <formula>0</formula>
    </cfRule>
    <cfRule type="cellIs" dxfId="93" priority="6" operator="equal">
      <formula>0</formula>
    </cfRule>
  </conditionalFormatting>
  <conditionalFormatting sqref="A52:A55">
    <cfRule type="cellIs" dxfId="92" priority="4" operator="equal">
      <formula>0</formula>
    </cfRule>
  </conditionalFormatting>
  <conditionalFormatting sqref="M1:M6">
    <cfRule type="containsText" dxfId="91" priority="3" operator="containsText" text="Vyplňte, prosím, pouze žluté buňky">
      <formula>NOT(ISERROR(SEARCH("Vyplňte, prosím, pouze žluté buňky",M1)))</formula>
    </cfRule>
  </conditionalFormatting>
  <conditionalFormatting sqref="H1">
    <cfRule type="cellIs" dxfId="90" priority="2" operator="equal">
      <formula>0</formula>
    </cfRule>
  </conditionalFormatting>
  <conditionalFormatting sqref="H1">
    <cfRule type="containsText" dxfId="89" priority="1" operator="containsText" text="21">
      <formula>NOT(ISERROR(SEARCH("21",H1)))</formula>
    </cfRule>
  </conditionalFormatting>
  <printOptions horizontalCentered="1"/>
  <pageMargins left="0.19685039370078741" right="0.19685039370078741" top="0.39370078740157483" bottom="0.19685039370078741" header="0.31496062992125984" footer="0.31496062992125984"/>
  <pageSetup paperSize="9" scale="92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E9724-6751-40BA-BE08-B075B0D4A8B4}">
  <sheetPr>
    <pageSetUpPr fitToPage="1"/>
  </sheetPr>
  <dimension ref="A1:R62"/>
  <sheetViews>
    <sheetView showGridLines="0" workbookViewId="0">
      <selection activeCell="A52" sqref="A52:B52"/>
    </sheetView>
  </sheetViews>
  <sheetFormatPr defaultColWidth="8.85546875" defaultRowHeight="15" x14ac:dyDescent="0.25"/>
  <cols>
    <col min="1" max="1" width="20.28515625" style="23" customWidth="1"/>
    <col min="2" max="2" width="8.85546875" style="23"/>
    <col min="3" max="3" width="20.28515625" style="23" customWidth="1"/>
    <col min="4" max="8" width="8.85546875" style="23"/>
    <col min="9" max="10" width="5.7109375" style="23" customWidth="1"/>
    <col min="11" max="16384" width="8.85546875" style="23"/>
  </cols>
  <sheetData>
    <row r="1" spans="1:18" ht="18.600000000000001" customHeight="1" x14ac:dyDescent="0.25">
      <c r="A1" s="173" t="str">
        <f>'1. SOUHRNNÉ INFORMACE'!A5</f>
        <v>Příjemce dotace (název)</v>
      </c>
      <c r="B1" s="338" t="str">
        <f>IF('1. SOUHRNNÉ INFORMACE'!B5=0,"",'1. SOUHRNNÉ INFORMACE'!B5)</f>
        <v/>
      </c>
      <c r="C1" s="339"/>
      <c r="D1" s="174"/>
      <c r="H1" s="373">
        <f>'1. SOUHRNNÉ INFORMACE'!B2</f>
        <v>0</v>
      </c>
      <c r="I1" s="373"/>
      <c r="J1" s="19"/>
    </row>
    <row r="2" spans="1:18" ht="17.45" customHeight="1" x14ac:dyDescent="0.25">
      <c r="A2" s="175" t="s">
        <v>37</v>
      </c>
      <c r="B2" s="331" t="str">
        <f>IF('1. SOUHRNNÉ INFORMACE'!B6=0,"",'1. SOUHRNNÉ INFORMACE'!B6)</f>
        <v/>
      </c>
      <c r="C2" s="332"/>
      <c r="D2" s="174"/>
      <c r="H2" s="373"/>
      <c r="I2" s="373"/>
      <c r="J2" s="19"/>
      <c r="K2" s="27"/>
      <c r="L2" s="27"/>
    </row>
    <row r="3" spans="1:18" ht="16.899999999999999" customHeight="1" x14ac:dyDescent="0.25">
      <c r="A3" s="175" t="s">
        <v>58</v>
      </c>
      <c r="B3" s="331" t="str">
        <f>IF('1. SOUHRNNÉ INFORMACE'!B9=0,"",'1. SOUHRNNÉ INFORMACE'!B9)</f>
        <v/>
      </c>
      <c r="C3" s="332"/>
      <c r="D3" s="174"/>
      <c r="H3" s="27"/>
      <c r="I3" s="27"/>
      <c r="J3" s="27"/>
      <c r="K3" s="27"/>
      <c r="L3" s="27"/>
    </row>
    <row r="4" spans="1:18" ht="22.9" customHeight="1" thickBot="1" x14ac:dyDescent="0.3">
      <c r="A4" s="176" t="s">
        <v>59</v>
      </c>
      <c r="B4" s="331" t="str">
        <f>IF('1. SOUHRNNÉ INFORMACE'!B10=0,"",'1. SOUHRNNÉ INFORMACE'!B10)</f>
        <v/>
      </c>
      <c r="C4" s="332"/>
      <c r="D4" s="416" t="str">
        <f>'1. SOUHRNNÉ INFORMACE'!A14</f>
        <v>Podpora C - Zabezpečení státní sportovní reprezentace České republiky</v>
      </c>
      <c r="E4" s="417"/>
      <c r="F4" s="417"/>
      <c r="G4" s="417"/>
      <c r="H4" s="417"/>
      <c r="I4" s="417"/>
      <c r="J4" s="177"/>
      <c r="K4" s="27"/>
      <c r="L4" s="27"/>
    </row>
    <row r="5" spans="1:18" s="55" customFormat="1" ht="6" customHeight="1" thickBot="1" x14ac:dyDescent="0.3">
      <c r="A5" s="178"/>
      <c r="B5" s="53"/>
      <c r="C5" s="179"/>
      <c r="D5" s="416"/>
      <c r="E5" s="417"/>
      <c r="F5" s="417"/>
      <c r="G5" s="417"/>
      <c r="H5" s="417"/>
      <c r="I5" s="417"/>
      <c r="J5" s="177"/>
    </row>
    <row r="6" spans="1:18" ht="21.6" customHeight="1" x14ac:dyDescent="0.25">
      <c r="A6" s="413" t="str">
        <f>IF('1. SOUHRNNÉ INFORMACE'!B2=0,"",'1. SOUHRNNÉ INFORMACE'!B2)</f>
        <v/>
      </c>
      <c r="B6" s="414"/>
      <c r="C6" s="180">
        <f>'1. SOUHRNNÉ INFORMACE'!B11-'1. SOUHRNNÉ INFORMACE'!B16-'2. POUŽITÍ DOTACE_CELKEM'!F32</f>
        <v>0</v>
      </c>
      <c r="D6" s="418">
        <f>'2.c POUŽITÍ DOTACE-"REPRE"'!E6</f>
        <v>0</v>
      </c>
      <c r="E6" s="419"/>
      <c r="F6" s="419"/>
      <c r="G6" s="419"/>
      <c r="H6" s="419"/>
      <c r="I6" s="419"/>
      <c r="J6" s="181" t="s">
        <v>219</v>
      </c>
    </row>
    <row r="7" spans="1:18" x14ac:dyDescent="0.25">
      <c r="A7" s="24" t="s">
        <v>222</v>
      </c>
      <c r="K7" s="24" t="s">
        <v>170</v>
      </c>
      <c r="L7" s="86"/>
      <c r="M7" s="86"/>
      <c r="N7" s="86"/>
    </row>
    <row r="8" spans="1:18" x14ac:dyDescent="0.25">
      <c r="A8" s="412"/>
      <c r="B8" s="412"/>
      <c r="C8" s="412"/>
      <c r="D8" s="412"/>
      <c r="E8" s="412"/>
      <c r="F8" s="412"/>
      <c r="G8" s="412"/>
      <c r="H8" s="412"/>
      <c r="I8" s="412"/>
      <c r="J8" s="182"/>
      <c r="K8" s="183"/>
      <c r="L8" s="183"/>
      <c r="M8" s="183"/>
      <c r="N8" s="183"/>
      <c r="O8" s="183"/>
      <c r="P8" s="183"/>
      <c r="Q8" s="183"/>
      <c r="R8" s="183"/>
    </row>
    <row r="9" spans="1:18" x14ac:dyDescent="0.25">
      <c r="A9" s="412"/>
      <c r="B9" s="412"/>
      <c r="C9" s="412"/>
      <c r="D9" s="412"/>
      <c r="E9" s="412"/>
      <c r="F9" s="412"/>
      <c r="G9" s="412"/>
      <c r="H9" s="412"/>
      <c r="I9" s="412"/>
      <c r="J9" s="182"/>
      <c r="K9" s="183"/>
      <c r="L9" s="183"/>
      <c r="M9" s="183"/>
      <c r="N9" s="183"/>
      <c r="O9" s="183"/>
      <c r="P9" s="183"/>
      <c r="Q9" s="183"/>
      <c r="R9" s="183"/>
    </row>
    <row r="10" spans="1:18" ht="27.6" customHeight="1" x14ac:dyDescent="0.25">
      <c r="A10" s="412"/>
      <c r="B10" s="412"/>
      <c r="C10" s="412"/>
      <c r="D10" s="412"/>
      <c r="E10" s="412"/>
      <c r="F10" s="412"/>
      <c r="G10" s="412"/>
      <c r="H10" s="412"/>
      <c r="I10" s="412"/>
      <c r="J10" s="182"/>
      <c r="K10" s="411" t="s">
        <v>176</v>
      </c>
      <c r="L10" s="411"/>
      <c r="M10" s="411"/>
      <c r="N10" s="411"/>
      <c r="O10" s="411"/>
      <c r="P10" s="411"/>
      <c r="Q10" s="411"/>
      <c r="R10" s="411"/>
    </row>
    <row r="11" spans="1:18" x14ac:dyDescent="0.25">
      <c r="A11" s="412"/>
      <c r="B11" s="412"/>
      <c r="C11" s="412"/>
      <c r="D11" s="412"/>
      <c r="E11" s="412"/>
      <c r="F11" s="412"/>
      <c r="G11" s="412"/>
      <c r="H11" s="412"/>
      <c r="I11" s="412"/>
      <c r="J11" s="182"/>
    </row>
    <row r="12" spans="1:18" x14ac:dyDescent="0.25">
      <c r="A12" s="412"/>
      <c r="B12" s="412"/>
      <c r="C12" s="412"/>
      <c r="D12" s="412"/>
      <c r="E12" s="412"/>
      <c r="F12" s="412"/>
      <c r="G12" s="412"/>
      <c r="H12" s="412"/>
      <c r="I12" s="412"/>
      <c r="J12" s="182"/>
    </row>
    <row r="13" spans="1:18" x14ac:dyDescent="0.25">
      <c r="A13" s="412"/>
      <c r="B13" s="412"/>
      <c r="C13" s="412"/>
      <c r="D13" s="412"/>
      <c r="E13" s="412"/>
      <c r="F13" s="412"/>
      <c r="G13" s="412"/>
      <c r="H13" s="412"/>
      <c r="I13" s="412"/>
      <c r="J13" s="182"/>
    </row>
    <row r="14" spans="1:18" x14ac:dyDescent="0.25">
      <c r="A14" s="412"/>
      <c r="B14" s="412"/>
      <c r="C14" s="412"/>
      <c r="D14" s="412"/>
      <c r="E14" s="412"/>
      <c r="F14" s="412"/>
      <c r="G14" s="412"/>
      <c r="H14" s="412"/>
      <c r="I14" s="412"/>
      <c r="J14" s="182"/>
    </row>
    <row r="15" spans="1:18" x14ac:dyDescent="0.25">
      <c r="A15" s="412"/>
      <c r="B15" s="412"/>
      <c r="C15" s="412"/>
      <c r="D15" s="412"/>
      <c r="E15" s="412"/>
      <c r="F15" s="412"/>
      <c r="G15" s="412"/>
      <c r="H15" s="412"/>
      <c r="I15" s="412"/>
      <c r="J15" s="182"/>
    </row>
    <row r="16" spans="1:18" x14ac:dyDescent="0.25">
      <c r="A16" s="412"/>
      <c r="B16" s="412"/>
      <c r="C16" s="412"/>
      <c r="D16" s="412"/>
      <c r="E16" s="412"/>
      <c r="F16" s="412"/>
      <c r="G16" s="412"/>
      <c r="H16" s="412"/>
      <c r="I16" s="412"/>
      <c r="J16" s="182"/>
      <c r="K16" s="184" t="s">
        <v>82</v>
      </c>
    </row>
    <row r="17" spans="1:11" x14ac:dyDescent="0.25">
      <c r="A17" s="412"/>
      <c r="B17" s="412"/>
      <c r="C17" s="412"/>
      <c r="D17" s="412"/>
      <c r="E17" s="412"/>
      <c r="F17" s="412"/>
      <c r="G17" s="412"/>
      <c r="H17" s="412"/>
      <c r="I17" s="412"/>
      <c r="J17" s="182"/>
      <c r="K17" s="184" t="s">
        <v>83</v>
      </c>
    </row>
    <row r="18" spans="1:11" x14ac:dyDescent="0.25">
      <c r="A18" s="412"/>
      <c r="B18" s="412"/>
      <c r="C18" s="412"/>
      <c r="D18" s="412"/>
      <c r="E18" s="412"/>
      <c r="F18" s="412"/>
      <c r="G18" s="412"/>
      <c r="H18" s="412"/>
      <c r="I18" s="412"/>
      <c r="J18" s="182"/>
    </row>
    <row r="19" spans="1:11" x14ac:dyDescent="0.25">
      <c r="A19" s="412"/>
      <c r="B19" s="412"/>
      <c r="C19" s="412"/>
      <c r="D19" s="412"/>
      <c r="E19" s="412"/>
      <c r="F19" s="412"/>
      <c r="G19" s="412"/>
      <c r="H19" s="412"/>
      <c r="I19" s="412"/>
      <c r="J19" s="182"/>
    </row>
    <row r="20" spans="1:11" x14ac:dyDescent="0.25">
      <c r="A20" s="412"/>
      <c r="B20" s="412"/>
      <c r="C20" s="412"/>
      <c r="D20" s="412"/>
      <c r="E20" s="412"/>
      <c r="F20" s="412"/>
      <c r="G20" s="412"/>
      <c r="H20" s="412"/>
      <c r="I20" s="412"/>
      <c r="J20" s="182"/>
    </row>
    <row r="21" spans="1:11" x14ac:dyDescent="0.25">
      <c r="A21" s="412"/>
      <c r="B21" s="412"/>
      <c r="C21" s="412"/>
      <c r="D21" s="412"/>
      <c r="E21" s="412"/>
      <c r="F21" s="412"/>
      <c r="G21" s="412"/>
      <c r="H21" s="412"/>
      <c r="I21" s="412"/>
      <c r="J21" s="182"/>
    </row>
    <row r="22" spans="1:11" x14ac:dyDescent="0.25">
      <c r="A22" s="412"/>
      <c r="B22" s="412"/>
      <c r="C22" s="412"/>
      <c r="D22" s="412"/>
      <c r="E22" s="412"/>
      <c r="F22" s="412"/>
      <c r="G22" s="412"/>
      <c r="H22" s="412"/>
      <c r="I22" s="412"/>
      <c r="J22" s="182"/>
    </row>
    <row r="23" spans="1:11" x14ac:dyDescent="0.25">
      <c r="A23" s="412"/>
      <c r="B23" s="412"/>
      <c r="C23" s="412"/>
      <c r="D23" s="412"/>
      <c r="E23" s="412"/>
      <c r="F23" s="412"/>
      <c r="G23" s="412"/>
      <c r="H23" s="412"/>
      <c r="I23" s="412"/>
      <c r="J23" s="182"/>
    </row>
    <row r="24" spans="1:11" x14ac:dyDescent="0.25">
      <c r="A24" s="412"/>
      <c r="B24" s="412"/>
      <c r="C24" s="412"/>
      <c r="D24" s="412"/>
      <c r="E24" s="412"/>
      <c r="F24" s="412"/>
      <c r="G24" s="412"/>
      <c r="H24" s="412"/>
      <c r="I24" s="412"/>
      <c r="J24" s="182"/>
    </row>
    <row r="25" spans="1:11" x14ac:dyDescent="0.25">
      <c r="A25" s="412"/>
      <c r="B25" s="412"/>
      <c r="C25" s="412"/>
      <c r="D25" s="412"/>
      <c r="E25" s="412"/>
      <c r="F25" s="412"/>
      <c r="G25" s="412"/>
      <c r="H25" s="412"/>
      <c r="I25" s="412"/>
      <c r="J25" s="182"/>
    </row>
    <row r="26" spans="1:11" x14ac:dyDescent="0.25">
      <c r="A26" s="412"/>
      <c r="B26" s="412"/>
      <c r="C26" s="412"/>
      <c r="D26" s="412"/>
      <c r="E26" s="412"/>
      <c r="F26" s="412"/>
      <c r="G26" s="412"/>
      <c r="H26" s="412"/>
      <c r="I26" s="412"/>
      <c r="J26" s="182"/>
    </row>
    <row r="27" spans="1:11" x14ac:dyDescent="0.25">
      <c r="A27" s="412"/>
      <c r="B27" s="412"/>
      <c r="C27" s="412"/>
      <c r="D27" s="412"/>
      <c r="E27" s="412"/>
      <c r="F27" s="412"/>
      <c r="G27" s="412"/>
      <c r="H27" s="412"/>
      <c r="I27" s="412"/>
      <c r="J27" s="182"/>
    </row>
    <row r="28" spans="1:11" x14ac:dyDescent="0.25">
      <c r="A28" s="412"/>
      <c r="B28" s="412"/>
      <c r="C28" s="412"/>
      <c r="D28" s="412"/>
      <c r="E28" s="412"/>
      <c r="F28" s="412"/>
      <c r="G28" s="412"/>
      <c r="H28" s="412"/>
      <c r="I28" s="412"/>
      <c r="J28" s="182"/>
    </row>
    <row r="29" spans="1:11" x14ac:dyDescent="0.25">
      <c r="A29" s="412"/>
      <c r="B29" s="412"/>
      <c r="C29" s="412"/>
      <c r="D29" s="412"/>
      <c r="E29" s="412"/>
      <c r="F29" s="412"/>
      <c r="G29" s="412"/>
      <c r="H29" s="412"/>
      <c r="I29" s="412"/>
      <c r="J29" s="182"/>
    </row>
    <row r="30" spans="1:11" x14ac:dyDescent="0.25">
      <c r="A30" s="412"/>
      <c r="B30" s="412"/>
      <c r="C30" s="412"/>
      <c r="D30" s="412"/>
      <c r="E30" s="412"/>
      <c r="F30" s="412"/>
      <c r="G30" s="412"/>
      <c r="H30" s="412"/>
      <c r="I30" s="412"/>
      <c r="J30" s="182"/>
    </row>
    <row r="31" spans="1:11" x14ac:dyDescent="0.25">
      <c r="A31" s="412"/>
      <c r="B31" s="412"/>
      <c r="C31" s="412"/>
      <c r="D31" s="412"/>
      <c r="E31" s="412"/>
      <c r="F31" s="412"/>
      <c r="G31" s="412"/>
      <c r="H31" s="412"/>
      <c r="I31" s="412"/>
      <c r="J31" s="182"/>
    </row>
    <row r="32" spans="1:11" x14ac:dyDescent="0.25">
      <c r="A32" s="412"/>
      <c r="B32" s="412"/>
      <c r="C32" s="412"/>
      <c r="D32" s="412"/>
      <c r="E32" s="412"/>
      <c r="F32" s="412"/>
      <c r="G32" s="412"/>
      <c r="H32" s="412"/>
      <c r="I32" s="412"/>
      <c r="J32" s="182"/>
    </row>
    <row r="33" spans="1:10" x14ac:dyDescent="0.25">
      <c r="A33" s="412"/>
      <c r="B33" s="412"/>
      <c r="C33" s="412"/>
      <c r="D33" s="412"/>
      <c r="E33" s="412"/>
      <c r="F33" s="412"/>
      <c r="G33" s="412"/>
      <c r="H33" s="412"/>
      <c r="I33" s="412"/>
      <c r="J33" s="182"/>
    </row>
    <row r="34" spans="1:10" x14ac:dyDescent="0.25">
      <c r="A34" s="412"/>
      <c r="B34" s="412"/>
      <c r="C34" s="412"/>
      <c r="D34" s="412"/>
      <c r="E34" s="412"/>
      <c r="F34" s="412"/>
      <c r="G34" s="412"/>
      <c r="H34" s="412"/>
      <c r="I34" s="412"/>
      <c r="J34" s="182"/>
    </row>
    <row r="35" spans="1:10" x14ac:dyDescent="0.25">
      <c r="A35" s="412"/>
      <c r="B35" s="412"/>
      <c r="C35" s="412"/>
      <c r="D35" s="412"/>
      <c r="E35" s="412"/>
      <c r="F35" s="412"/>
      <c r="G35" s="412"/>
      <c r="H35" s="412"/>
      <c r="I35" s="412"/>
      <c r="J35" s="182"/>
    </row>
    <row r="36" spans="1:10" x14ac:dyDescent="0.25">
      <c r="A36" s="412"/>
      <c r="B36" s="412"/>
      <c r="C36" s="412"/>
      <c r="D36" s="412"/>
      <c r="E36" s="412"/>
      <c r="F36" s="412"/>
      <c r="G36" s="412"/>
      <c r="H36" s="412"/>
      <c r="I36" s="412"/>
      <c r="J36" s="182"/>
    </row>
    <row r="37" spans="1:10" x14ac:dyDescent="0.25">
      <c r="A37" s="412"/>
      <c r="B37" s="412"/>
      <c r="C37" s="412"/>
      <c r="D37" s="412"/>
      <c r="E37" s="412"/>
      <c r="F37" s="412"/>
      <c r="G37" s="412"/>
      <c r="H37" s="412"/>
      <c r="I37" s="412"/>
      <c r="J37" s="182"/>
    </row>
    <row r="38" spans="1:10" x14ac:dyDescent="0.25">
      <c r="A38" s="412"/>
      <c r="B38" s="412"/>
      <c r="C38" s="412"/>
      <c r="D38" s="412"/>
      <c r="E38" s="412"/>
      <c r="F38" s="412"/>
      <c r="G38" s="412"/>
      <c r="H38" s="412"/>
      <c r="I38" s="412"/>
      <c r="J38" s="182"/>
    </row>
    <row r="39" spans="1:10" x14ac:dyDescent="0.25">
      <c r="A39" s="412"/>
      <c r="B39" s="412"/>
      <c r="C39" s="412"/>
      <c r="D39" s="412"/>
      <c r="E39" s="412"/>
      <c r="F39" s="412"/>
      <c r="G39" s="412"/>
      <c r="H39" s="412"/>
      <c r="I39" s="412"/>
      <c r="J39" s="182"/>
    </row>
    <row r="40" spans="1:10" x14ac:dyDescent="0.25">
      <c r="A40" s="412"/>
      <c r="B40" s="412"/>
      <c r="C40" s="412"/>
      <c r="D40" s="412"/>
      <c r="E40" s="412"/>
      <c r="F40" s="412"/>
      <c r="G40" s="412"/>
      <c r="H40" s="412"/>
      <c r="I40" s="412"/>
      <c r="J40" s="182"/>
    </row>
    <row r="41" spans="1:10" x14ac:dyDescent="0.25">
      <c r="A41" s="412"/>
      <c r="B41" s="412"/>
      <c r="C41" s="412"/>
      <c r="D41" s="412"/>
      <c r="E41" s="412"/>
      <c r="F41" s="412"/>
      <c r="G41" s="412"/>
      <c r="H41" s="412"/>
      <c r="I41" s="412"/>
      <c r="J41" s="182"/>
    </row>
    <row r="42" spans="1:10" x14ac:dyDescent="0.25">
      <c r="A42" s="412"/>
      <c r="B42" s="412"/>
      <c r="C42" s="412"/>
      <c r="D42" s="412"/>
      <c r="E42" s="412"/>
      <c r="F42" s="412"/>
      <c r="G42" s="412"/>
      <c r="H42" s="412"/>
      <c r="I42" s="412"/>
      <c r="J42" s="182"/>
    </row>
    <row r="43" spans="1:10" x14ac:dyDescent="0.25">
      <c r="A43" s="185" t="s">
        <v>75</v>
      </c>
      <c r="B43" s="185"/>
      <c r="C43" s="420">
        <v>44926</v>
      </c>
      <c r="D43" s="420"/>
      <c r="E43" s="420"/>
      <c r="F43" s="420"/>
      <c r="G43" s="420"/>
      <c r="H43" s="420"/>
      <c r="I43" s="420"/>
      <c r="J43" s="186"/>
    </row>
    <row r="45" spans="1:10" ht="27.6" customHeight="1" x14ac:dyDescent="0.25">
      <c r="A45" s="347" t="s">
        <v>250</v>
      </c>
      <c r="B45" s="347"/>
      <c r="C45" s="347"/>
      <c r="D45" s="347"/>
      <c r="E45" s="347"/>
      <c r="F45" s="347"/>
      <c r="G45" s="347"/>
      <c r="H45" s="347"/>
      <c r="I45" s="347"/>
      <c r="J45" s="187"/>
    </row>
    <row r="46" spans="1:10" x14ac:dyDescent="0.25">
      <c r="A46" s="188" t="s">
        <v>28</v>
      </c>
      <c r="B46" s="188"/>
      <c r="C46" s="188"/>
      <c r="D46" s="188"/>
      <c r="E46" s="188"/>
    </row>
    <row r="47" spans="1:10" x14ac:dyDescent="0.25">
      <c r="B47" s="85"/>
    </row>
    <row r="48" spans="1:10" x14ac:dyDescent="0.25">
      <c r="A48" s="20" t="s">
        <v>252</v>
      </c>
      <c r="B48" s="11"/>
      <c r="C48" s="11"/>
    </row>
    <row r="49" spans="1:10" x14ac:dyDescent="0.25">
      <c r="A49" s="85"/>
    </row>
    <row r="50" spans="1:10" x14ac:dyDescent="0.25">
      <c r="A50" s="85"/>
    </row>
    <row r="51" spans="1:10" x14ac:dyDescent="0.25">
      <c r="A51" s="354" t="s">
        <v>52</v>
      </c>
      <c r="B51" s="354"/>
      <c r="C51" s="45" t="s">
        <v>53</v>
      </c>
      <c r="E51" s="410"/>
      <c r="F51" s="410"/>
      <c r="G51" s="410"/>
      <c r="H51" s="410"/>
      <c r="I51" s="410"/>
      <c r="J51" s="42"/>
    </row>
    <row r="52" spans="1:10" x14ac:dyDescent="0.25">
      <c r="A52" s="408">
        <f>'1. SOUHRNNÉ INFORMACE'!A48</f>
        <v>0</v>
      </c>
      <c r="B52" s="409"/>
      <c r="C52" s="46"/>
      <c r="E52" s="410"/>
      <c r="F52" s="410"/>
      <c r="G52" s="410"/>
      <c r="H52" s="410"/>
      <c r="I52" s="410"/>
      <c r="J52" s="42"/>
    </row>
    <row r="53" spans="1:10" x14ac:dyDescent="0.25">
      <c r="A53" s="408">
        <f>'1. SOUHRNNÉ INFORMACE'!A49</f>
        <v>0</v>
      </c>
      <c r="B53" s="409"/>
      <c r="C53" s="46"/>
      <c r="E53" s="410"/>
      <c r="F53" s="410"/>
      <c r="G53" s="410"/>
      <c r="H53" s="410"/>
      <c r="I53" s="410"/>
      <c r="J53" s="42"/>
    </row>
    <row r="54" spans="1:10" x14ac:dyDescent="0.25">
      <c r="A54" s="408">
        <f>'1. SOUHRNNÉ INFORMACE'!A50</f>
        <v>0</v>
      </c>
      <c r="B54" s="409"/>
      <c r="C54" s="46"/>
      <c r="E54" s="410"/>
      <c r="F54" s="410"/>
      <c r="G54" s="410"/>
      <c r="H54" s="410"/>
      <c r="I54" s="410"/>
      <c r="J54" s="42"/>
    </row>
    <row r="55" spans="1:10" x14ac:dyDescent="0.25">
      <c r="A55" s="408">
        <f>'1. SOUHRNNÉ INFORMACE'!A51</f>
        <v>0</v>
      </c>
      <c r="B55" s="409"/>
      <c r="C55" s="46"/>
      <c r="E55" s="410"/>
      <c r="F55" s="410"/>
      <c r="G55" s="410"/>
      <c r="H55" s="410"/>
      <c r="I55" s="410"/>
      <c r="J55" s="42"/>
    </row>
    <row r="56" spans="1:10" x14ac:dyDescent="0.25">
      <c r="B56" s="77"/>
      <c r="C56" s="43"/>
      <c r="D56" s="42"/>
      <c r="E56" s="407" t="s">
        <v>69</v>
      </c>
      <c r="F56" s="407"/>
      <c r="G56" s="407"/>
      <c r="H56" s="407"/>
      <c r="I56" s="407"/>
      <c r="J56" s="189"/>
    </row>
    <row r="57" spans="1:10" x14ac:dyDescent="0.25">
      <c r="B57" s="77"/>
      <c r="C57" s="43"/>
    </row>
    <row r="58" spans="1:10" x14ac:dyDescent="0.25">
      <c r="B58" s="77"/>
      <c r="C58" s="43"/>
    </row>
    <row r="59" spans="1:10" x14ac:dyDescent="0.25">
      <c r="B59" s="77"/>
    </row>
    <row r="60" spans="1:10" x14ac:dyDescent="0.25">
      <c r="B60" s="77"/>
    </row>
    <row r="61" spans="1:10" x14ac:dyDescent="0.25">
      <c r="A61" s="190"/>
    </row>
    <row r="62" spans="1:10" x14ac:dyDescent="0.25">
      <c r="A62" s="190"/>
    </row>
  </sheetData>
  <sheetProtection algorithmName="SHA-512" hashValue="31e07lVXp/jekQj2SfzNkpRWRR4xEASrlsBuAV568nVjSVZolLGyK1H48qrbwCGMLp34MlypgNRl4+iP6t7puQ==" saltValue="ZForTojQIUu5hD0A6uTZjw==" spinCount="100000" sheet="1" objects="1" scenarios="1" selectLockedCells="1"/>
  <mergeCells count="19">
    <mergeCell ref="A6:B6"/>
    <mergeCell ref="D6:I6"/>
    <mergeCell ref="A8:I42"/>
    <mergeCell ref="B1:C1"/>
    <mergeCell ref="H1:I2"/>
    <mergeCell ref="B2:C2"/>
    <mergeCell ref="B3:C3"/>
    <mergeCell ref="B4:C4"/>
    <mergeCell ref="D4:I5"/>
    <mergeCell ref="K10:R10"/>
    <mergeCell ref="C43:I43"/>
    <mergeCell ref="E56:I56"/>
    <mergeCell ref="A51:B51"/>
    <mergeCell ref="E51:I55"/>
    <mergeCell ref="A52:B52"/>
    <mergeCell ref="A53:B53"/>
    <mergeCell ref="A54:B54"/>
    <mergeCell ref="A55:B55"/>
    <mergeCell ref="A45:I45"/>
  </mergeCells>
  <conditionalFormatting sqref="A8">
    <cfRule type="cellIs" dxfId="88" priority="5" operator="equal">
      <formula>0</formula>
    </cfRule>
    <cfRule type="cellIs" dxfId="87" priority="6" operator="equal">
      <formula>0</formula>
    </cfRule>
  </conditionalFormatting>
  <conditionalFormatting sqref="A52:A55">
    <cfRule type="cellIs" dxfId="86" priority="4" operator="equal">
      <formula>0</formula>
    </cfRule>
  </conditionalFormatting>
  <conditionalFormatting sqref="M1:M6">
    <cfRule type="containsText" dxfId="85" priority="3" operator="containsText" text="Vyplňte, prosím, pouze žluté buňky">
      <formula>NOT(ISERROR(SEARCH("Vyplňte, prosím, pouze žluté buňky",M1)))</formula>
    </cfRule>
  </conditionalFormatting>
  <conditionalFormatting sqref="H1">
    <cfRule type="cellIs" dxfId="84" priority="2" operator="equal">
      <formula>0</formula>
    </cfRule>
  </conditionalFormatting>
  <conditionalFormatting sqref="H1">
    <cfRule type="containsText" dxfId="83" priority="1" operator="containsText" text="21">
      <formula>NOT(ISERROR(SEARCH("21",H1)))</formula>
    </cfRule>
  </conditionalFormatting>
  <printOptions horizontalCentered="1"/>
  <pageMargins left="0.19685039370078741" right="0.19685039370078741" top="0.39370078740157483" bottom="0.19685039370078741" header="0.31496062992125984" footer="0.31496062992125984"/>
  <pageSetup paperSize="9" scale="92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0A833-EB88-47CF-827B-62E7A15EEBDA}">
  <sheetPr>
    <pageSetUpPr fitToPage="1"/>
  </sheetPr>
  <dimension ref="A1:Q119"/>
  <sheetViews>
    <sheetView workbookViewId="0">
      <selection activeCell="D8" sqref="D8"/>
    </sheetView>
  </sheetViews>
  <sheetFormatPr defaultColWidth="8.85546875" defaultRowHeight="15" x14ac:dyDescent="0.25"/>
  <cols>
    <col min="1" max="1" width="18" style="23" customWidth="1"/>
    <col min="2" max="2" width="20.7109375" style="23" customWidth="1"/>
    <col min="3" max="3" width="21" style="23" customWidth="1"/>
    <col min="4" max="4" width="18.28515625" style="23" customWidth="1"/>
    <col min="5" max="5" width="24.7109375" style="23" customWidth="1"/>
    <col min="6" max="6" width="19.7109375" style="23" customWidth="1"/>
    <col min="7" max="7" width="10.140625" style="23" customWidth="1"/>
    <col min="8" max="8" width="17.28515625" style="23" customWidth="1"/>
    <col min="9" max="9" width="18.140625" style="23" customWidth="1"/>
    <col min="10" max="10" width="15.28515625" style="23" customWidth="1"/>
    <col min="11" max="11" width="14.28515625" style="23" customWidth="1"/>
    <col min="12" max="12" width="12.28515625" style="23" customWidth="1"/>
    <col min="13" max="13" width="9.42578125" style="23" customWidth="1"/>
    <col min="14" max="14" width="9.28515625" style="23" customWidth="1"/>
    <col min="15" max="15" width="14.85546875" style="23" customWidth="1"/>
    <col min="16" max="16" width="11.28515625" style="23" customWidth="1"/>
    <col min="17" max="17" width="16.28515625" style="23" customWidth="1"/>
    <col min="18" max="16384" width="8.85546875" style="23"/>
  </cols>
  <sheetData>
    <row r="1" spans="1:17" ht="18.600000000000001" customHeight="1" x14ac:dyDescent="0.25">
      <c r="A1" s="173" t="s">
        <v>36</v>
      </c>
      <c r="B1" s="338" t="str">
        <f>IF('1. SOUHRNNÉ INFORMACE'!B5=0,"",'1. SOUHRNNÉ INFORMACE'!B5)</f>
        <v/>
      </c>
      <c r="C1" s="339"/>
      <c r="D1" s="442"/>
      <c r="F1" s="373">
        <f>'1. SOUHRNNÉ INFORMACE'!B2</f>
        <v>0</v>
      </c>
      <c r="I1" s="191"/>
    </row>
    <row r="2" spans="1:17" ht="16.899999999999999" customHeight="1" x14ac:dyDescent="0.25">
      <c r="A2" s="175" t="s">
        <v>37</v>
      </c>
      <c r="B2" s="331" t="str">
        <f>IF('1. SOUHRNNÉ INFORMACE'!B6=0,"",'1. SOUHRNNÉ INFORMACE'!B6)</f>
        <v/>
      </c>
      <c r="C2" s="332"/>
      <c r="D2" s="442"/>
      <c r="F2" s="373"/>
      <c r="H2" s="192" t="s">
        <v>158</v>
      </c>
      <c r="I2" s="192"/>
      <c r="J2" s="192"/>
      <c r="K2" s="192"/>
      <c r="L2" s="192"/>
      <c r="M2" s="425" t="s">
        <v>261</v>
      </c>
      <c r="N2" s="425"/>
      <c r="O2" s="425"/>
      <c r="P2" s="425"/>
      <c r="Q2" s="425"/>
    </row>
    <row r="3" spans="1:17" ht="16.899999999999999" customHeight="1" x14ac:dyDescent="0.25">
      <c r="A3" s="175" t="s">
        <v>58</v>
      </c>
      <c r="B3" s="331" t="str">
        <f>IF('1. SOUHRNNÉ INFORMACE'!B9=0,"",'1. SOUHRNNÉ INFORMACE'!B9)</f>
        <v/>
      </c>
      <c r="C3" s="332"/>
      <c r="D3" s="442"/>
      <c r="H3" s="192" t="s">
        <v>159</v>
      </c>
      <c r="I3" s="192"/>
      <c r="J3" s="192"/>
      <c r="K3" s="192"/>
      <c r="L3" s="192"/>
      <c r="M3" s="425"/>
      <c r="N3" s="425"/>
      <c r="O3" s="425"/>
      <c r="P3" s="425"/>
      <c r="Q3" s="425"/>
    </row>
    <row r="4" spans="1:17" ht="16.899999999999999" customHeight="1" thickBot="1" x14ac:dyDescent="0.3">
      <c r="A4" s="176" t="s">
        <v>59</v>
      </c>
      <c r="B4" s="331" t="str">
        <f>IF('1. SOUHRNNÉ INFORMACE'!B10=0,"",'1. SOUHRNNÉ INFORMACE'!B10)</f>
        <v/>
      </c>
      <c r="C4" s="332"/>
      <c r="D4" s="443"/>
      <c r="H4" s="27"/>
      <c r="I4" s="27"/>
      <c r="J4" s="27"/>
      <c r="K4" s="27"/>
      <c r="L4" s="27"/>
      <c r="M4" s="425"/>
      <c r="N4" s="425"/>
      <c r="O4" s="425"/>
      <c r="P4" s="425"/>
      <c r="Q4" s="425"/>
    </row>
    <row r="5" spans="1:17" s="55" customFormat="1" ht="2.4500000000000002" customHeight="1" thickBot="1" x14ac:dyDescent="0.3">
      <c r="A5" s="178"/>
      <c r="B5" s="53"/>
      <c r="C5" s="53"/>
      <c r="D5" s="54"/>
      <c r="I5" s="193"/>
      <c r="M5" s="425"/>
      <c r="N5" s="425"/>
      <c r="O5" s="425"/>
      <c r="P5" s="425"/>
      <c r="Q5" s="425"/>
    </row>
    <row r="6" spans="1:17" ht="21.6" customHeight="1" x14ac:dyDescent="0.25">
      <c r="A6" s="444" t="str">
        <f>IF('1. SOUHRNNÉ INFORMACE'!B2=0,"",'1. SOUHRNNÉ INFORMACE'!B2)</f>
        <v/>
      </c>
      <c r="B6" s="445"/>
      <c r="C6" s="58">
        <f>'1. SOUHRNNÉ INFORMACE'!B11-'1. SOUHRNNÉ INFORMACE'!B16</f>
        <v>0</v>
      </c>
      <c r="D6" s="59"/>
      <c r="E6" s="194"/>
      <c r="I6" s="193"/>
      <c r="M6" s="425"/>
      <c r="N6" s="425"/>
      <c r="O6" s="425"/>
      <c r="P6" s="425"/>
      <c r="Q6" s="425"/>
    </row>
    <row r="7" spans="1:17" x14ac:dyDescent="0.25">
      <c r="A7" s="343" t="s">
        <v>72</v>
      </c>
      <c r="B7" s="344" t="s">
        <v>61</v>
      </c>
      <c r="C7" s="344"/>
      <c r="D7" s="61">
        <f>'2. POUŽITÍ DOTACE_CELKEM'!E23</f>
        <v>0</v>
      </c>
      <c r="E7" s="195"/>
      <c r="M7" s="425"/>
      <c r="N7" s="425"/>
      <c r="O7" s="425"/>
      <c r="P7" s="425"/>
      <c r="Q7" s="425"/>
    </row>
    <row r="8" spans="1:17" ht="15.6" customHeight="1" x14ac:dyDescent="0.25">
      <c r="A8" s="362" t="s">
        <v>257</v>
      </c>
      <c r="B8" s="363"/>
      <c r="C8" s="364"/>
      <c r="D8" s="5">
        <v>0</v>
      </c>
      <c r="E8" s="196" t="s">
        <v>163</v>
      </c>
      <c r="F8" s="358" t="s">
        <v>68</v>
      </c>
      <c r="M8" s="425"/>
      <c r="N8" s="425"/>
      <c r="O8" s="425"/>
      <c r="P8" s="425"/>
      <c r="Q8" s="425"/>
    </row>
    <row r="9" spans="1:17" x14ac:dyDescent="0.25">
      <c r="A9" s="438" t="s">
        <v>258</v>
      </c>
      <c r="B9" s="439"/>
      <c r="C9" s="440"/>
      <c r="D9" s="5">
        <v>0</v>
      </c>
      <c r="E9" s="196" t="s">
        <v>163</v>
      </c>
      <c r="F9" s="358"/>
      <c r="M9" s="425"/>
      <c r="N9" s="425"/>
      <c r="O9" s="425"/>
      <c r="P9" s="425"/>
      <c r="Q9" s="425"/>
    </row>
    <row r="10" spans="1:17" x14ac:dyDescent="0.25">
      <c r="A10" s="438" t="s">
        <v>259</v>
      </c>
      <c r="B10" s="439"/>
      <c r="C10" s="440"/>
      <c r="D10" s="5">
        <v>0</v>
      </c>
      <c r="E10" s="196" t="s">
        <v>163</v>
      </c>
      <c r="F10" s="358"/>
      <c r="H10" s="197"/>
      <c r="J10" s="197"/>
      <c r="K10" s="25" t="s">
        <v>260</v>
      </c>
      <c r="L10" s="89"/>
      <c r="M10" s="89"/>
      <c r="N10" s="89"/>
    </row>
    <row r="11" spans="1:17" ht="14.45" customHeight="1" x14ac:dyDescent="0.25">
      <c r="A11" s="198" t="s">
        <v>177</v>
      </c>
      <c r="B11" s="69"/>
      <c r="C11" s="70"/>
      <c r="D11" s="5">
        <v>0</v>
      </c>
      <c r="E11" s="196" t="s">
        <v>163</v>
      </c>
      <c r="J11" s="422" t="s">
        <v>178</v>
      </c>
      <c r="M11" s="426" t="s">
        <v>193</v>
      </c>
      <c r="N11" s="199" t="s">
        <v>194</v>
      </c>
      <c r="O11" s="199"/>
    </row>
    <row r="12" spans="1:17" ht="21.6" customHeight="1" x14ac:dyDescent="0.25">
      <c r="A12" s="441" t="s">
        <v>160</v>
      </c>
      <c r="B12" s="441"/>
      <c r="C12" s="441"/>
      <c r="D12" s="200">
        <f>SUM(D8:D11)</f>
        <v>0</v>
      </c>
      <c r="E12" s="436" t="s">
        <v>179</v>
      </c>
      <c r="F12" s="358" t="s">
        <v>180</v>
      </c>
      <c r="G12" s="201" t="s">
        <v>181</v>
      </c>
      <c r="H12" s="202" t="s">
        <v>182</v>
      </c>
      <c r="J12" s="422"/>
      <c r="K12" s="422" t="s">
        <v>183</v>
      </c>
      <c r="L12" s="422" t="s">
        <v>184</v>
      </c>
      <c r="M12" s="426"/>
      <c r="N12" s="203" t="s">
        <v>195</v>
      </c>
      <c r="O12" s="204"/>
    </row>
    <row r="13" spans="1:17" ht="27" customHeight="1" x14ac:dyDescent="0.25">
      <c r="A13" s="205"/>
      <c r="B13" s="205"/>
      <c r="C13" s="205"/>
      <c r="D13" s="206"/>
      <c r="E13" s="437"/>
      <c r="F13" s="424"/>
      <c r="G13" s="201"/>
      <c r="H13" s="202"/>
      <c r="J13" s="423"/>
      <c r="K13" s="423"/>
      <c r="L13" s="423"/>
      <c r="M13" s="207" t="s">
        <v>188</v>
      </c>
      <c r="N13" s="207" t="s">
        <v>188</v>
      </c>
      <c r="O13" s="208"/>
    </row>
    <row r="14" spans="1:17" ht="67.150000000000006" customHeight="1" x14ac:dyDescent="0.25">
      <c r="A14" s="209" t="s">
        <v>77</v>
      </c>
      <c r="B14" s="209" t="s">
        <v>78</v>
      </c>
      <c r="C14" s="209" t="s">
        <v>155</v>
      </c>
      <c r="D14" s="210" t="s">
        <v>161</v>
      </c>
      <c r="E14" s="210" t="s">
        <v>185</v>
      </c>
      <c r="F14" s="209" t="s">
        <v>154</v>
      </c>
      <c r="G14" s="211" t="s">
        <v>79</v>
      </c>
      <c r="H14" s="212" t="s">
        <v>80</v>
      </c>
      <c r="I14" s="213" t="s">
        <v>186</v>
      </c>
      <c r="J14" s="214" t="s">
        <v>81</v>
      </c>
      <c r="K14" s="215" t="s">
        <v>156</v>
      </c>
      <c r="L14" s="215" t="s">
        <v>187</v>
      </c>
      <c r="M14" s="211" t="s">
        <v>224</v>
      </c>
      <c r="N14" s="216" t="s">
        <v>223</v>
      </c>
      <c r="O14" s="427" t="str">
        <f>(IF(
  OR(
     (SUMIF('6. OSVČ'!N13:N53,"A",'6. OSVČ'!M13:M53) + SUMIF('5. Mzdy, DPP, DPČ, odvody'!N15:N58,"A",'5. Mzdy, DPP, DPČ, odvody'!M15:M58)) &gt; 3,
     (SUMIF('6. OSVČ'!N13:N53,"B",'6. OSVČ'!M13:M53) + SUMIF('5. Mzdy, DPP, DPČ, odvody'!N15:N58,"B",'5. Mzdy, DPP, DPČ, odvody'!M15:M58)) &gt; 3,
     (SUMIF('6. OSVČ'!N13:N53,"C",'6. OSVČ'!M13:M53) + SUMIF('5. Mzdy, DPP, DPČ, odvody'!N15:N58,"C",'5. Mzdy, DPP, DPČ, odvody'!M15:M58)) &gt; 3
  ),
     "Překročen počet výjimek (3 na oblast podpory) z limitů u osobních nákladů a výdajů na výkon služeb FO v oblastech:"&amp;" "&amp;
     IF(
         (SUMIF('6. OSVČ'!N13:N53,"A",'6. OSVČ'!M13:M53) + SUMIF('5. Mzdy, DPP, DPČ, odvody'!N15:N58,"A",'5. Mzdy, DPP, DPČ, odvody'!M15:M58))&gt;3,
            "A",
            ""
     )&amp;
     IF(
         (SUMIF('6. OSVČ'!N13:N53,"B",'6. OSVČ'!M13:M53) + SUMIF('5. Mzdy, DPP, DPČ, odvody'!N15:N58,"B",'5. Mzdy, DPP, DPČ, odvody'!M15:M58))&gt;3,
               IF(
                       (SUMIF('6. OSVČ'!N13:N53,"A",'6. OSVČ'!M13:M53) + SUMIF('5. Mzdy, DPP, DPČ, odvody'!N15:N58,"A",'5. Mzdy, DPP, DPČ, odvody'!M15:M58))&gt;3,
                        ", B",
                        "B"
               ),
              ""
     )&amp;
     IF(
         (SUMIF('6. OSVČ'!N13:N53,"C",'6. OSVČ'!M13:M53) + SUMIF('5. Mzdy, DPP, DPČ, odvody'!N15:N58,"C",'5. Mzdy, DPP, DPČ, odvody'!M15:M58))&gt;3,
              IF(
                   OR(
                       (SUMIF('6. OSVČ'!N13:N53,"A",'6. OSVČ'!M13:M53) + SUMIF('5. Mzdy, DPP, DPČ, odvody'!N15:N58,"A",'5. Mzdy, DPP, DPČ, odvody'!M15:M58))&gt;3,
                       (SUMIF('6. OSVČ'!N13:N53,"B",'6. OSVČ'!M13:M53) + SUMIF('5. Mzdy, DPP, DPČ, odvody'!N15:N58,"B",'5. Mzdy, DPP, DPČ, odvody'!M15:M58))&gt;3
                   ),
                        ", C",
                        "C"),
              ""),
""))</f>
        <v/>
      </c>
      <c r="P14" s="427"/>
      <c r="Q14" s="427"/>
    </row>
    <row r="15" spans="1:17" x14ac:dyDescent="0.25">
      <c r="A15" s="15"/>
      <c r="B15" s="15"/>
      <c r="C15" s="278"/>
      <c r="D15" s="15"/>
      <c r="E15" s="15"/>
      <c r="F15" s="15"/>
      <c r="G15" s="8"/>
      <c r="H15" s="8"/>
      <c r="I15" s="8"/>
      <c r="J15" s="8"/>
      <c r="K15" s="8"/>
      <c r="L15" s="8"/>
      <c r="M15" s="16"/>
      <c r="N15" s="16"/>
      <c r="O15" s="421" t="str">
        <f>IF(M15=1,"prosím DOLOŽTE schválenou výjimku k vyúčtování","")</f>
        <v/>
      </c>
      <c r="P15" s="421"/>
      <c r="Q15" s="421"/>
    </row>
    <row r="16" spans="1:17" x14ac:dyDescent="0.25">
      <c r="A16" s="15"/>
      <c r="B16" s="15"/>
      <c r="C16" s="278"/>
      <c r="D16" s="15"/>
      <c r="E16" s="15"/>
      <c r="F16" s="15"/>
      <c r="G16" s="8"/>
      <c r="H16" s="8"/>
      <c r="I16" s="8"/>
      <c r="J16" s="8"/>
      <c r="K16" s="8"/>
      <c r="L16" s="8"/>
      <c r="M16" s="16"/>
      <c r="N16" s="16"/>
      <c r="O16" s="421" t="str">
        <f t="shared" ref="O16:O58" si="0">IF(M16=1,"prosím DOLOŽTE schválenou výjimku k vyúčtování","")</f>
        <v/>
      </c>
      <c r="P16" s="421"/>
      <c r="Q16" s="421"/>
    </row>
    <row r="17" spans="1:17" x14ac:dyDescent="0.25">
      <c r="A17" s="15"/>
      <c r="B17" s="15"/>
      <c r="C17" s="278"/>
      <c r="D17" s="15"/>
      <c r="E17" s="15"/>
      <c r="F17" s="15"/>
      <c r="G17" s="8"/>
      <c r="H17" s="8"/>
      <c r="I17" s="8"/>
      <c r="J17" s="8"/>
      <c r="K17" s="8"/>
      <c r="L17" s="8"/>
      <c r="M17" s="16"/>
      <c r="N17" s="16"/>
      <c r="O17" s="421" t="str">
        <f t="shared" si="0"/>
        <v/>
      </c>
      <c r="P17" s="421"/>
      <c r="Q17" s="421"/>
    </row>
    <row r="18" spans="1:17" x14ac:dyDescent="0.25">
      <c r="A18" s="15"/>
      <c r="B18" s="15"/>
      <c r="C18" s="278"/>
      <c r="D18" s="15"/>
      <c r="E18" s="15"/>
      <c r="F18" s="15"/>
      <c r="G18" s="8"/>
      <c r="H18" s="8"/>
      <c r="I18" s="8"/>
      <c r="J18" s="8"/>
      <c r="K18" s="8"/>
      <c r="L18" s="8"/>
      <c r="M18" s="16"/>
      <c r="N18" s="16"/>
      <c r="O18" s="421" t="str">
        <f t="shared" si="0"/>
        <v/>
      </c>
      <c r="P18" s="421"/>
      <c r="Q18" s="421"/>
    </row>
    <row r="19" spans="1:17" x14ac:dyDescent="0.25">
      <c r="A19" s="15"/>
      <c r="B19" s="15"/>
      <c r="C19" s="278"/>
      <c r="D19" s="15"/>
      <c r="E19" s="15"/>
      <c r="F19" s="15"/>
      <c r="G19" s="8"/>
      <c r="H19" s="8"/>
      <c r="I19" s="8"/>
      <c r="J19" s="8"/>
      <c r="K19" s="8"/>
      <c r="L19" s="8"/>
      <c r="M19" s="16"/>
      <c r="N19" s="16"/>
      <c r="O19" s="421" t="str">
        <f t="shared" si="0"/>
        <v/>
      </c>
      <c r="P19" s="421"/>
      <c r="Q19" s="421"/>
    </row>
    <row r="20" spans="1:17" x14ac:dyDescent="0.25">
      <c r="A20" s="15"/>
      <c r="B20" s="15"/>
      <c r="C20" s="278"/>
      <c r="D20" s="15"/>
      <c r="E20" s="15"/>
      <c r="F20" s="15"/>
      <c r="G20" s="8"/>
      <c r="H20" s="8" t="s">
        <v>157</v>
      </c>
      <c r="I20" s="8"/>
      <c r="J20" s="8"/>
      <c r="K20" s="8"/>
      <c r="L20" s="8"/>
      <c r="M20" s="16"/>
      <c r="N20" s="16"/>
      <c r="O20" s="421" t="str">
        <f t="shared" si="0"/>
        <v/>
      </c>
      <c r="P20" s="421"/>
      <c r="Q20" s="421"/>
    </row>
    <row r="21" spans="1:17" x14ac:dyDescent="0.25">
      <c r="A21" s="15"/>
      <c r="B21" s="15"/>
      <c r="C21" s="278"/>
      <c r="D21" s="15"/>
      <c r="E21" s="15"/>
      <c r="F21" s="15"/>
      <c r="G21" s="8"/>
      <c r="H21" s="8"/>
      <c r="I21" s="8"/>
      <c r="J21" s="8"/>
      <c r="K21" s="8"/>
      <c r="L21" s="8"/>
      <c r="M21" s="16"/>
      <c r="N21" s="16"/>
      <c r="O21" s="421" t="str">
        <f t="shared" si="0"/>
        <v/>
      </c>
      <c r="P21" s="421"/>
      <c r="Q21" s="421"/>
    </row>
    <row r="22" spans="1:17" x14ac:dyDescent="0.25">
      <c r="A22" s="15"/>
      <c r="B22" s="15"/>
      <c r="C22" s="278"/>
      <c r="D22" s="15"/>
      <c r="E22" s="15"/>
      <c r="F22" s="15"/>
      <c r="G22" s="8"/>
      <c r="H22" s="8"/>
      <c r="I22" s="8"/>
      <c r="J22" s="8"/>
      <c r="K22" s="8"/>
      <c r="L22" s="8"/>
      <c r="M22" s="16"/>
      <c r="N22" s="16"/>
      <c r="O22" s="421" t="str">
        <f t="shared" si="0"/>
        <v/>
      </c>
      <c r="P22" s="421"/>
      <c r="Q22" s="421"/>
    </row>
    <row r="23" spans="1:17" x14ac:dyDescent="0.25">
      <c r="A23" s="15"/>
      <c r="B23" s="15"/>
      <c r="C23" s="278"/>
      <c r="D23" s="15"/>
      <c r="E23" s="15"/>
      <c r="F23" s="15"/>
      <c r="G23" s="8"/>
      <c r="H23" s="8"/>
      <c r="I23" s="8"/>
      <c r="J23" s="8"/>
      <c r="K23" s="8"/>
      <c r="L23" s="8"/>
      <c r="M23" s="16"/>
      <c r="N23" s="16"/>
      <c r="O23" s="421" t="str">
        <f t="shared" si="0"/>
        <v/>
      </c>
      <c r="P23" s="421"/>
      <c r="Q23" s="421"/>
    </row>
    <row r="24" spans="1:17" x14ac:dyDescent="0.25">
      <c r="A24" s="15"/>
      <c r="B24" s="15"/>
      <c r="C24" s="278"/>
      <c r="D24" s="15"/>
      <c r="E24" s="15"/>
      <c r="F24" s="15"/>
      <c r="G24" s="8"/>
      <c r="H24" s="8"/>
      <c r="I24" s="8"/>
      <c r="J24" s="8"/>
      <c r="K24" s="8"/>
      <c r="L24" s="8"/>
      <c r="M24" s="16"/>
      <c r="N24" s="16"/>
      <c r="O24" s="421" t="str">
        <f t="shared" si="0"/>
        <v/>
      </c>
      <c r="P24" s="421"/>
      <c r="Q24" s="421"/>
    </row>
    <row r="25" spans="1:17" x14ac:dyDescent="0.25">
      <c r="A25" s="15"/>
      <c r="B25" s="15"/>
      <c r="C25" s="278"/>
      <c r="D25" s="15"/>
      <c r="E25" s="15"/>
      <c r="F25" s="15"/>
      <c r="G25" s="8"/>
      <c r="H25" s="8"/>
      <c r="I25" s="8"/>
      <c r="J25" s="8"/>
      <c r="K25" s="8"/>
      <c r="L25" s="8"/>
      <c r="M25" s="16"/>
      <c r="N25" s="16"/>
      <c r="O25" s="421" t="str">
        <f t="shared" si="0"/>
        <v/>
      </c>
      <c r="P25" s="421"/>
      <c r="Q25" s="421"/>
    </row>
    <row r="26" spans="1:17" x14ac:dyDescent="0.25">
      <c r="A26" s="15"/>
      <c r="B26" s="15"/>
      <c r="C26" s="278"/>
      <c r="D26" s="15"/>
      <c r="E26" s="15"/>
      <c r="F26" s="15"/>
      <c r="G26" s="8"/>
      <c r="H26" s="8"/>
      <c r="I26" s="8"/>
      <c r="J26" s="8"/>
      <c r="K26" s="8"/>
      <c r="L26" s="8"/>
      <c r="M26" s="16"/>
      <c r="N26" s="16"/>
      <c r="O26" s="421" t="str">
        <f t="shared" si="0"/>
        <v/>
      </c>
      <c r="P26" s="421"/>
      <c r="Q26" s="421"/>
    </row>
    <row r="27" spans="1:17" x14ac:dyDescent="0.25">
      <c r="A27" s="15"/>
      <c r="B27" s="15"/>
      <c r="C27" s="278"/>
      <c r="D27" s="15"/>
      <c r="E27" s="15"/>
      <c r="F27" s="15"/>
      <c r="G27" s="8"/>
      <c r="H27" s="8"/>
      <c r="I27" s="8"/>
      <c r="J27" s="8"/>
      <c r="K27" s="8"/>
      <c r="L27" s="8"/>
      <c r="M27" s="16"/>
      <c r="N27" s="16"/>
      <c r="O27" s="421" t="str">
        <f t="shared" si="0"/>
        <v/>
      </c>
      <c r="P27" s="421"/>
      <c r="Q27" s="421"/>
    </row>
    <row r="28" spans="1:17" x14ac:dyDescent="0.25">
      <c r="A28" s="15"/>
      <c r="B28" s="15"/>
      <c r="C28" s="278"/>
      <c r="D28" s="15"/>
      <c r="E28" s="15"/>
      <c r="F28" s="15"/>
      <c r="G28" s="8"/>
      <c r="H28" s="8"/>
      <c r="I28" s="8"/>
      <c r="J28" s="8"/>
      <c r="K28" s="8"/>
      <c r="L28" s="8"/>
      <c r="M28" s="16"/>
      <c r="N28" s="16"/>
      <c r="O28" s="421" t="str">
        <f t="shared" si="0"/>
        <v/>
      </c>
      <c r="P28" s="421"/>
      <c r="Q28" s="421"/>
    </row>
    <row r="29" spans="1:17" x14ac:dyDescent="0.25">
      <c r="A29" s="15"/>
      <c r="B29" s="15"/>
      <c r="C29" s="278"/>
      <c r="D29" s="15"/>
      <c r="E29" s="15"/>
      <c r="F29" s="15"/>
      <c r="G29" s="8"/>
      <c r="H29" s="8"/>
      <c r="I29" s="8"/>
      <c r="J29" s="8"/>
      <c r="K29" s="8"/>
      <c r="L29" s="8"/>
      <c r="M29" s="16"/>
      <c r="N29" s="16"/>
      <c r="O29" s="421" t="str">
        <f t="shared" si="0"/>
        <v/>
      </c>
      <c r="P29" s="421"/>
      <c r="Q29" s="421"/>
    </row>
    <row r="30" spans="1:17" x14ac:dyDescent="0.25">
      <c r="A30" s="15"/>
      <c r="B30" s="15"/>
      <c r="C30" s="278"/>
      <c r="D30" s="15"/>
      <c r="E30" s="15"/>
      <c r="F30" s="15"/>
      <c r="G30" s="8"/>
      <c r="H30" s="8"/>
      <c r="I30" s="8"/>
      <c r="J30" s="8"/>
      <c r="K30" s="8"/>
      <c r="L30" s="8"/>
      <c r="M30" s="16"/>
      <c r="N30" s="16"/>
      <c r="O30" s="421" t="str">
        <f t="shared" si="0"/>
        <v/>
      </c>
      <c r="P30" s="421"/>
      <c r="Q30" s="421"/>
    </row>
    <row r="31" spans="1:17" x14ac:dyDescent="0.25">
      <c r="A31" s="15"/>
      <c r="B31" s="15"/>
      <c r="C31" s="278"/>
      <c r="D31" s="15"/>
      <c r="E31" s="15"/>
      <c r="F31" s="15"/>
      <c r="G31" s="8"/>
      <c r="H31" s="8"/>
      <c r="I31" s="8"/>
      <c r="J31" s="8"/>
      <c r="K31" s="8"/>
      <c r="L31" s="8"/>
      <c r="M31" s="16"/>
      <c r="N31" s="16"/>
      <c r="O31" s="421" t="str">
        <f t="shared" si="0"/>
        <v/>
      </c>
      <c r="P31" s="421"/>
      <c r="Q31" s="421"/>
    </row>
    <row r="32" spans="1:17" x14ac:dyDescent="0.25">
      <c r="A32" s="15"/>
      <c r="B32" s="15"/>
      <c r="C32" s="278"/>
      <c r="D32" s="15"/>
      <c r="E32" s="15"/>
      <c r="F32" s="15"/>
      <c r="G32" s="8"/>
      <c r="H32" s="8"/>
      <c r="I32" s="8"/>
      <c r="J32" s="8"/>
      <c r="K32" s="8"/>
      <c r="L32" s="8"/>
      <c r="M32" s="16"/>
      <c r="N32" s="16"/>
      <c r="O32" s="421" t="str">
        <f t="shared" si="0"/>
        <v/>
      </c>
      <c r="P32" s="421"/>
      <c r="Q32" s="421"/>
    </row>
    <row r="33" spans="1:17" x14ac:dyDescent="0.25">
      <c r="A33" s="15"/>
      <c r="B33" s="15"/>
      <c r="C33" s="278"/>
      <c r="D33" s="15"/>
      <c r="E33" s="15"/>
      <c r="F33" s="15"/>
      <c r="G33" s="8"/>
      <c r="H33" s="8"/>
      <c r="I33" s="8"/>
      <c r="J33" s="8"/>
      <c r="K33" s="8"/>
      <c r="L33" s="8"/>
      <c r="M33" s="16"/>
      <c r="N33" s="16"/>
      <c r="O33" s="421" t="str">
        <f t="shared" si="0"/>
        <v/>
      </c>
      <c r="P33" s="421"/>
      <c r="Q33" s="421"/>
    </row>
    <row r="34" spans="1:17" x14ac:dyDescent="0.25">
      <c r="A34" s="15"/>
      <c r="B34" s="15"/>
      <c r="C34" s="278"/>
      <c r="D34" s="15"/>
      <c r="E34" s="15"/>
      <c r="F34" s="15"/>
      <c r="G34" s="8"/>
      <c r="H34" s="8"/>
      <c r="I34" s="8"/>
      <c r="J34" s="8"/>
      <c r="K34" s="8"/>
      <c r="L34" s="8"/>
      <c r="M34" s="16"/>
      <c r="N34" s="16"/>
      <c r="O34" s="421" t="str">
        <f t="shared" si="0"/>
        <v/>
      </c>
      <c r="P34" s="421"/>
      <c r="Q34" s="421"/>
    </row>
    <row r="35" spans="1:17" x14ac:dyDescent="0.25">
      <c r="A35" s="15"/>
      <c r="B35" s="15"/>
      <c r="C35" s="278"/>
      <c r="D35" s="15"/>
      <c r="E35" s="15"/>
      <c r="F35" s="15"/>
      <c r="G35" s="8"/>
      <c r="H35" s="8"/>
      <c r="I35" s="8"/>
      <c r="J35" s="8"/>
      <c r="K35" s="8"/>
      <c r="L35" s="8"/>
      <c r="M35" s="16"/>
      <c r="N35" s="16"/>
      <c r="O35" s="421" t="str">
        <f t="shared" si="0"/>
        <v/>
      </c>
      <c r="P35" s="421"/>
      <c r="Q35" s="421"/>
    </row>
    <row r="36" spans="1:17" x14ac:dyDescent="0.25">
      <c r="A36" s="15"/>
      <c r="B36" s="15"/>
      <c r="C36" s="278"/>
      <c r="D36" s="15"/>
      <c r="E36" s="15"/>
      <c r="F36" s="15"/>
      <c r="G36" s="8"/>
      <c r="H36" s="8"/>
      <c r="I36" s="8"/>
      <c r="J36" s="8"/>
      <c r="K36" s="8"/>
      <c r="L36" s="8"/>
      <c r="M36" s="16"/>
      <c r="N36" s="16"/>
      <c r="O36" s="421" t="str">
        <f t="shared" si="0"/>
        <v/>
      </c>
      <c r="P36" s="421"/>
      <c r="Q36" s="421"/>
    </row>
    <row r="37" spans="1:17" x14ac:dyDescent="0.25">
      <c r="A37" s="15"/>
      <c r="B37" s="15"/>
      <c r="C37" s="278"/>
      <c r="D37" s="15"/>
      <c r="E37" s="15"/>
      <c r="F37" s="15"/>
      <c r="G37" s="8"/>
      <c r="H37" s="8"/>
      <c r="I37" s="8"/>
      <c r="J37" s="8"/>
      <c r="K37" s="8"/>
      <c r="L37" s="8"/>
      <c r="M37" s="16"/>
      <c r="N37" s="16"/>
      <c r="O37" s="421" t="str">
        <f t="shared" si="0"/>
        <v/>
      </c>
      <c r="P37" s="421"/>
      <c r="Q37" s="421"/>
    </row>
    <row r="38" spans="1:17" x14ac:dyDescent="0.25">
      <c r="A38" s="15"/>
      <c r="B38" s="15"/>
      <c r="C38" s="278"/>
      <c r="D38" s="15"/>
      <c r="E38" s="15"/>
      <c r="F38" s="15"/>
      <c r="G38" s="8"/>
      <c r="H38" s="8"/>
      <c r="I38" s="8"/>
      <c r="J38" s="8"/>
      <c r="K38" s="8"/>
      <c r="L38" s="8"/>
      <c r="M38" s="16"/>
      <c r="N38" s="16"/>
      <c r="O38" s="421" t="str">
        <f t="shared" si="0"/>
        <v/>
      </c>
      <c r="P38" s="421"/>
      <c r="Q38" s="421"/>
    </row>
    <row r="39" spans="1:17" x14ac:dyDescent="0.25">
      <c r="A39" s="15"/>
      <c r="B39" s="15"/>
      <c r="C39" s="278"/>
      <c r="D39" s="15"/>
      <c r="E39" s="15"/>
      <c r="F39" s="15"/>
      <c r="G39" s="8"/>
      <c r="H39" s="8"/>
      <c r="I39" s="8"/>
      <c r="J39" s="8"/>
      <c r="K39" s="8"/>
      <c r="L39" s="8"/>
      <c r="M39" s="16"/>
      <c r="N39" s="16"/>
      <c r="O39" s="421" t="str">
        <f t="shared" si="0"/>
        <v/>
      </c>
      <c r="P39" s="421"/>
      <c r="Q39" s="421"/>
    </row>
    <row r="40" spans="1:17" x14ac:dyDescent="0.25">
      <c r="A40" s="15"/>
      <c r="B40" s="15"/>
      <c r="C40" s="278"/>
      <c r="D40" s="15"/>
      <c r="E40" s="15"/>
      <c r="F40" s="15"/>
      <c r="G40" s="8"/>
      <c r="H40" s="8"/>
      <c r="I40" s="8"/>
      <c r="J40" s="8"/>
      <c r="K40" s="8"/>
      <c r="L40" s="8"/>
      <c r="M40" s="16"/>
      <c r="N40" s="16"/>
      <c r="O40" s="421" t="str">
        <f t="shared" si="0"/>
        <v/>
      </c>
      <c r="P40" s="421"/>
      <c r="Q40" s="421"/>
    </row>
    <row r="41" spans="1:17" x14ac:dyDescent="0.25">
      <c r="A41" s="15"/>
      <c r="B41" s="15"/>
      <c r="C41" s="278"/>
      <c r="D41" s="15"/>
      <c r="E41" s="15"/>
      <c r="F41" s="15"/>
      <c r="G41" s="8"/>
      <c r="H41" s="8"/>
      <c r="I41" s="8"/>
      <c r="J41" s="8"/>
      <c r="K41" s="8"/>
      <c r="L41" s="8"/>
      <c r="M41" s="16"/>
      <c r="N41" s="16"/>
      <c r="O41" s="421" t="str">
        <f t="shared" si="0"/>
        <v/>
      </c>
      <c r="P41" s="421"/>
      <c r="Q41" s="421"/>
    </row>
    <row r="42" spans="1:17" x14ac:dyDescent="0.25">
      <c r="A42" s="15"/>
      <c r="B42" s="15"/>
      <c r="C42" s="278"/>
      <c r="D42" s="15"/>
      <c r="E42" s="15"/>
      <c r="F42" s="15"/>
      <c r="G42" s="8"/>
      <c r="H42" s="8"/>
      <c r="I42" s="8"/>
      <c r="J42" s="8"/>
      <c r="K42" s="8"/>
      <c r="L42" s="8"/>
      <c r="M42" s="16"/>
      <c r="N42" s="16"/>
      <c r="O42" s="421" t="str">
        <f t="shared" si="0"/>
        <v/>
      </c>
      <c r="P42" s="421"/>
      <c r="Q42" s="421"/>
    </row>
    <row r="43" spans="1:17" x14ac:dyDescent="0.25">
      <c r="A43" s="15"/>
      <c r="B43" s="15"/>
      <c r="C43" s="278"/>
      <c r="D43" s="15"/>
      <c r="E43" s="15"/>
      <c r="F43" s="15"/>
      <c r="G43" s="7"/>
      <c r="H43" s="7"/>
      <c r="I43" s="7"/>
      <c r="J43" s="7"/>
      <c r="K43" s="7"/>
      <c r="L43" s="7"/>
      <c r="M43" s="16"/>
      <c r="N43" s="16"/>
      <c r="O43" s="421" t="str">
        <f t="shared" si="0"/>
        <v/>
      </c>
      <c r="P43" s="421"/>
      <c r="Q43" s="421"/>
    </row>
    <row r="44" spans="1:17" x14ac:dyDescent="0.25">
      <c r="A44" s="15"/>
      <c r="B44" s="15"/>
      <c r="C44" s="278"/>
      <c r="D44" s="15"/>
      <c r="E44" s="15"/>
      <c r="F44" s="15"/>
      <c r="G44" s="7"/>
      <c r="H44" s="7"/>
      <c r="I44" s="7"/>
      <c r="J44" s="7"/>
      <c r="K44" s="7"/>
      <c r="L44" s="7"/>
      <c r="M44" s="16"/>
      <c r="N44" s="16"/>
      <c r="O44" s="421" t="str">
        <f t="shared" si="0"/>
        <v/>
      </c>
      <c r="P44" s="421"/>
      <c r="Q44" s="421"/>
    </row>
    <row r="45" spans="1:17" x14ac:dyDescent="0.25">
      <c r="A45" s="15"/>
      <c r="B45" s="15"/>
      <c r="C45" s="278"/>
      <c r="D45" s="15"/>
      <c r="E45" s="15"/>
      <c r="F45" s="15"/>
      <c r="G45" s="7"/>
      <c r="H45" s="7"/>
      <c r="I45" s="7"/>
      <c r="J45" s="7"/>
      <c r="K45" s="7"/>
      <c r="L45" s="7"/>
      <c r="M45" s="16"/>
      <c r="N45" s="16"/>
      <c r="O45" s="421" t="str">
        <f t="shared" si="0"/>
        <v/>
      </c>
      <c r="P45" s="421"/>
      <c r="Q45" s="421"/>
    </row>
    <row r="46" spans="1:17" x14ac:dyDescent="0.25">
      <c r="A46" s="15"/>
      <c r="B46" s="15"/>
      <c r="C46" s="278"/>
      <c r="D46" s="15"/>
      <c r="E46" s="15"/>
      <c r="F46" s="15"/>
      <c r="G46" s="7"/>
      <c r="H46" s="7"/>
      <c r="I46" s="7"/>
      <c r="J46" s="7"/>
      <c r="K46" s="7"/>
      <c r="L46" s="7"/>
      <c r="M46" s="16"/>
      <c r="N46" s="16"/>
      <c r="O46" s="421" t="str">
        <f t="shared" si="0"/>
        <v/>
      </c>
      <c r="P46" s="421"/>
      <c r="Q46" s="421"/>
    </row>
    <row r="47" spans="1:17" x14ac:dyDescent="0.25">
      <c r="A47" s="15"/>
      <c r="B47" s="15"/>
      <c r="C47" s="278"/>
      <c r="D47" s="15"/>
      <c r="E47" s="15"/>
      <c r="F47" s="15"/>
      <c r="G47" s="7"/>
      <c r="H47" s="7"/>
      <c r="I47" s="7"/>
      <c r="J47" s="7"/>
      <c r="K47" s="7"/>
      <c r="L47" s="7"/>
      <c r="M47" s="16"/>
      <c r="N47" s="16"/>
      <c r="O47" s="421" t="str">
        <f t="shared" si="0"/>
        <v/>
      </c>
      <c r="P47" s="421"/>
      <c r="Q47" s="421"/>
    </row>
    <row r="48" spans="1:17" x14ac:dyDescent="0.25">
      <c r="A48" s="15"/>
      <c r="B48" s="15"/>
      <c r="C48" s="278"/>
      <c r="D48" s="15"/>
      <c r="E48" s="15"/>
      <c r="F48" s="15"/>
      <c r="G48" s="7"/>
      <c r="H48" s="7"/>
      <c r="I48" s="7"/>
      <c r="J48" s="7"/>
      <c r="K48" s="7"/>
      <c r="L48" s="7"/>
      <c r="M48" s="16"/>
      <c r="N48" s="16"/>
      <c r="O48" s="421" t="str">
        <f t="shared" si="0"/>
        <v/>
      </c>
      <c r="P48" s="421"/>
      <c r="Q48" s="421"/>
    </row>
    <row r="49" spans="1:17" x14ac:dyDescent="0.25">
      <c r="A49" s="15"/>
      <c r="B49" s="15"/>
      <c r="C49" s="278"/>
      <c r="D49" s="15"/>
      <c r="E49" s="15"/>
      <c r="F49" s="15"/>
      <c r="G49" s="7"/>
      <c r="H49" s="7"/>
      <c r="I49" s="7"/>
      <c r="J49" s="7"/>
      <c r="K49" s="7"/>
      <c r="L49" s="7"/>
      <c r="M49" s="16"/>
      <c r="N49" s="16"/>
      <c r="O49" s="421" t="str">
        <f t="shared" si="0"/>
        <v/>
      </c>
      <c r="P49" s="421"/>
      <c r="Q49" s="421"/>
    </row>
    <row r="50" spans="1:17" x14ac:dyDescent="0.25">
      <c r="A50" s="15"/>
      <c r="B50" s="15"/>
      <c r="C50" s="278"/>
      <c r="D50" s="15"/>
      <c r="E50" s="15"/>
      <c r="F50" s="15"/>
      <c r="G50" s="7"/>
      <c r="H50" s="7"/>
      <c r="I50" s="7"/>
      <c r="J50" s="7"/>
      <c r="K50" s="7"/>
      <c r="L50" s="7"/>
      <c r="M50" s="16"/>
      <c r="N50" s="16"/>
      <c r="O50" s="421" t="str">
        <f t="shared" si="0"/>
        <v/>
      </c>
      <c r="P50" s="421"/>
      <c r="Q50" s="421"/>
    </row>
    <row r="51" spans="1:17" x14ac:dyDescent="0.25">
      <c r="A51" s="15"/>
      <c r="B51" s="15"/>
      <c r="C51" s="278"/>
      <c r="D51" s="15"/>
      <c r="E51" s="15"/>
      <c r="F51" s="15"/>
      <c r="G51" s="7"/>
      <c r="H51" s="7"/>
      <c r="I51" s="7"/>
      <c r="J51" s="7"/>
      <c r="K51" s="7"/>
      <c r="L51" s="7"/>
      <c r="M51" s="16"/>
      <c r="N51" s="16"/>
      <c r="O51" s="421" t="str">
        <f t="shared" si="0"/>
        <v/>
      </c>
      <c r="P51" s="421"/>
      <c r="Q51" s="421"/>
    </row>
    <row r="52" spans="1:17" x14ac:dyDescent="0.25">
      <c r="A52" s="15"/>
      <c r="B52" s="15"/>
      <c r="C52" s="278"/>
      <c r="D52" s="15"/>
      <c r="E52" s="15"/>
      <c r="F52" s="15"/>
      <c r="G52" s="7"/>
      <c r="H52" s="7"/>
      <c r="I52" s="7"/>
      <c r="J52" s="7"/>
      <c r="K52" s="7"/>
      <c r="L52" s="7"/>
      <c r="M52" s="16"/>
      <c r="N52" s="16"/>
      <c r="O52" s="421" t="str">
        <f t="shared" si="0"/>
        <v/>
      </c>
      <c r="P52" s="421"/>
      <c r="Q52" s="421"/>
    </row>
    <row r="53" spans="1:17" x14ac:dyDescent="0.25">
      <c r="A53" s="15"/>
      <c r="B53" s="15"/>
      <c r="C53" s="278"/>
      <c r="D53" s="15"/>
      <c r="E53" s="15"/>
      <c r="F53" s="15"/>
      <c r="G53" s="7"/>
      <c r="H53" s="7"/>
      <c r="I53" s="7"/>
      <c r="J53" s="7"/>
      <c r="K53" s="7"/>
      <c r="L53" s="7"/>
      <c r="M53" s="16"/>
      <c r="N53" s="16"/>
      <c r="O53" s="421" t="str">
        <f t="shared" si="0"/>
        <v/>
      </c>
      <c r="P53" s="421"/>
      <c r="Q53" s="421"/>
    </row>
    <row r="54" spans="1:17" x14ac:dyDescent="0.25">
      <c r="A54" s="15"/>
      <c r="B54" s="15"/>
      <c r="C54" s="278"/>
      <c r="D54" s="15"/>
      <c r="E54" s="15"/>
      <c r="F54" s="15"/>
      <c r="G54" s="7"/>
      <c r="H54" s="7"/>
      <c r="I54" s="7"/>
      <c r="J54" s="7"/>
      <c r="K54" s="7"/>
      <c r="L54" s="7"/>
      <c r="M54" s="16"/>
      <c r="N54" s="16"/>
      <c r="O54" s="421" t="str">
        <f t="shared" si="0"/>
        <v/>
      </c>
      <c r="P54" s="421"/>
      <c r="Q54" s="421"/>
    </row>
    <row r="55" spans="1:17" x14ac:dyDescent="0.25">
      <c r="A55" s="15"/>
      <c r="B55" s="15"/>
      <c r="C55" s="278"/>
      <c r="D55" s="15"/>
      <c r="E55" s="15"/>
      <c r="F55" s="15"/>
      <c r="G55" s="7"/>
      <c r="H55" s="7"/>
      <c r="I55" s="7"/>
      <c r="J55" s="7"/>
      <c r="K55" s="7"/>
      <c r="L55" s="7"/>
      <c r="M55" s="16"/>
      <c r="N55" s="16"/>
      <c r="O55" s="421" t="str">
        <f t="shared" si="0"/>
        <v/>
      </c>
      <c r="P55" s="421"/>
      <c r="Q55" s="421"/>
    </row>
    <row r="56" spans="1:17" x14ac:dyDescent="0.25">
      <c r="A56" s="15"/>
      <c r="B56" s="15"/>
      <c r="C56" s="278"/>
      <c r="D56" s="15"/>
      <c r="E56" s="15"/>
      <c r="F56" s="15"/>
      <c r="G56" s="7"/>
      <c r="H56" s="7"/>
      <c r="I56" s="7"/>
      <c r="J56" s="7"/>
      <c r="K56" s="7"/>
      <c r="L56" s="7"/>
      <c r="M56" s="16"/>
      <c r="N56" s="16"/>
      <c r="O56" s="421" t="str">
        <f t="shared" si="0"/>
        <v/>
      </c>
      <c r="P56" s="421"/>
      <c r="Q56" s="421"/>
    </row>
    <row r="57" spans="1:17" x14ac:dyDescent="0.25">
      <c r="A57" s="15"/>
      <c r="B57" s="15"/>
      <c r="C57" s="278"/>
      <c r="D57" s="15"/>
      <c r="E57" s="15"/>
      <c r="F57" s="15"/>
      <c r="G57" s="7"/>
      <c r="H57" s="7"/>
      <c r="I57" s="7"/>
      <c r="J57" s="7"/>
      <c r="K57" s="7"/>
      <c r="L57" s="7"/>
      <c r="M57" s="16"/>
      <c r="N57" s="16"/>
      <c r="O57" s="421" t="str">
        <f t="shared" si="0"/>
        <v/>
      </c>
      <c r="P57" s="421"/>
      <c r="Q57" s="421"/>
    </row>
    <row r="58" spans="1:17" x14ac:dyDescent="0.25">
      <c r="A58" s="15"/>
      <c r="B58" s="15"/>
      <c r="C58" s="278"/>
      <c r="D58" s="15"/>
      <c r="E58" s="15"/>
      <c r="F58" s="15"/>
      <c r="G58" s="7"/>
      <c r="H58" s="7"/>
      <c r="I58" s="7"/>
      <c r="J58" s="7"/>
      <c r="K58" s="7"/>
      <c r="L58" s="7"/>
      <c r="M58" s="16"/>
      <c r="N58" s="16"/>
      <c r="O58" s="421" t="str">
        <f t="shared" si="0"/>
        <v/>
      </c>
      <c r="P58" s="421"/>
      <c r="Q58" s="421"/>
    </row>
    <row r="59" spans="1:17" x14ac:dyDescent="0.25">
      <c r="A59" s="217"/>
      <c r="B59" s="217"/>
      <c r="C59" s="217"/>
      <c r="D59" s="218"/>
      <c r="E59" s="84"/>
    </row>
    <row r="60" spans="1:17" ht="27.6" customHeight="1" x14ac:dyDescent="0.25">
      <c r="A60" s="347" t="s">
        <v>250</v>
      </c>
      <c r="B60" s="347"/>
      <c r="C60" s="347"/>
      <c r="D60" s="347"/>
      <c r="E60" s="347"/>
      <c r="G60" s="20" t="s">
        <v>252</v>
      </c>
      <c r="H60" s="11"/>
      <c r="I60" s="11"/>
    </row>
    <row r="61" spans="1:17" x14ac:dyDescent="0.25">
      <c r="A61" s="348" t="s">
        <v>28</v>
      </c>
      <c r="B61" s="348"/>
      <c r="C61" s="348"/>
      <c r="D61" s="348"/>
      <c r="E61" s="348"/>
      <c r="G61" s="85"/>
    </row>
    <row r="62" spans="1:17" x14ac:dyDescent="0.25">
      <c r="B62" s="85"/>
      <c r="E62" s="86"/>
      <c r="F62" s="86"/>
      <c r="G62" s="85"/>
      <c r="K62" s="430"/>
      <c r="L62" s="431"/>
    </row>
    <row r="63" spans="1:17" x14ac:dyDescent="0.25">
      <c r="B63" s="85"/>
      <c r="G63" s="354" t="s">
        <v>52</v>
      </c>
      <c r="H63" s="354"/>
      <c r="I63" s="45" t="s">
        <v>53</v>
      </c>
      <c r="K63" s="432"/>
      <c r="L63" s="433"/>
    </row>
    <row r="64" spans="1:17" x14ac:dyDescent="0.25">
      <c r="G64" s="428">
        <f>'1. SOUHRNNÉ INFORMACE'!A48</f>
        <v>0</v>
      </c>
      <c r="H64" s="429"/>
      <c r="I64" s="46"/>
      <c r="K64" s="434"/>
      <c r="L64" s="435"/>
    </row>
    <row r="65" spans="2:11" x14ac:dyDescent="0.25">
      <c r="G65" s="428">
        <f>'1. SOUHRNNÉ INFORMACE'!A49</f>
        <v>0</v>
      </c>
      <c r="H65" s="429"/>
      <c r="I65" s="46"/>
      <c r="K65" s="219" t="s">
        <v>69</v>
      </c>
    </row>
    <row r="66" spans="2:11" x14ac:dyDescent="0.25">
      <c r="G66" s="428">
        <f>'1. SOUHRNNÉ INFORMACE'!A50</f>
        <v>0</v>
      </c>
      <c r="H66" s="429"/>
      <c r="I66" s="46"/>
      <c r="K66" s="219"/>
    </row>
    <row r="67" spans="2:11" x14ac:dyDescent="0.25">
      <c r="G67" s="428">
        <f>'1. SOUHRNNÉ INFORMACE'!A51</f>
        <v>0</v>
      </c>
      <c r="H67" s="429"/>
      <c r="I67" s="46"/>
    </row>
    <row r="68" spans="2:11" x14ac:dyDescent="0.25">
      <c r="G68" s="77"/>
      <c r="H68" s="43"/>
      <c r="I68" s="42"/>
      <c r="J68" s="84"/>
    </row>
    <row r="69" spans="2:11" x14ac:dyDescent="0.25">
      <c r="G69" s="77"/>
      <c r="H69" s="43"/>
      <c r="J69" s="84"/>
    </row>
    <row r="70" spans="2:11" x14ac:dyDescent="0.25">
      <c r="G70" s="77"/>
      <c r="H70" s="43"/>
      <c r="J70" s="84"/>
    </row>
    <row r="71" spans="2:11" x14ac:dyDescent="0.25">
      <c r="G71" s="77"/>
      <c r="J71" s="84"/>
    </row>
    <row r="72" spans="2:11" x14ac:dyDescent="0.25">
      <c r="G72" s="77"/>
      <c r="H72" s="77"/>
      <c r="J72" s="84"/>
    </row>
    <row r="77" spans="2:11" x14ac:dyDescent="0.25">
      <c r="B77" s="77"/>
      <c r="C77" s="77"/>
      <c r="D77" s="77"/>
      <c r="E77" s="84"/>
    </row>
    <row r="78" spans="2:11" x14ac:dyDescent="0.25">
      <c r="B78" s="77"/>
      <c r="C78" s="77"/>
      <c r="D78" s="77"/>
      <c r="E78" s="84"/>
    </row>
    <row r="79" spans="2:11" x14ac:dyDescent="0.25">
      <c r="B79" s="77"/>
      <c r="C79" s="77"/>
      <c r="D79" s="77"/>
      <c r="E79" s="84"/>
    </row>
    <row r="80" spans="2:11" x14ac:dyDescent="0.25">
      <c r="B80" s="77"/>
      <c r="C80" s="77"/>
      <c r="D80" s="77"/>
      <c r="E80" s="84"/>
    </row>
    <row r="81" spans="2:5" x14ac:dyDescent="0.25">
      <c r="B81" s="77"/>
      <c r="C81" s="77"/>
      <c r="D81" s="77"/>
      <c r="E81" s="84"/>
    </row>
    <row r="82" spans="2:5" x14ac:dyDescent="0.25">
      <c r="B82" s="77"/>
      <c r="C82" s="77"/>
      <c r="D82" s="77"/>
      <c r="E82" s="84"/>
    </row>
    <row r="83" spans="2:5" x14ac:dyDescent="0.25">
      <c r="B83" s="77"/>
      <c r="C83" s="77"/>
      <c r="D83" s="77"/>
      <c r="E83" s="84"/>
    </row>
    <row r="84" spans="2:5" x14ac:dyDescent="0.25">
      <c r="B84" s="77"/>
      <c r="C84" s="77"/>
      <c r="D84" s="77"/>
      <c r="E84" s="84"/>
    </row>
    <row r="85" spans="2:5" x14ac:dyDescent="0.25">
      <c r="B85" s="77"/>
      <c r="C85" s="77"/>
      <c r="D85" s="77"/>
      <c r="E85" s="84"/>
    </row>
    <row r="86" spans="2:5" x14ac:dyDescent="0.25">
      <c r="B86" s="77"/>
      <c r="C86" s="77"/>
      <c r="D86" s="77"/>
      <c r="E86" s="84"/>
    </row>
    <row r="87" spans="2:5" x14ac:dyDescent="0.25">
      <c r="B87" s="77"/>
      <c r="C87" s="77"/>
      <c r="D87" s="77"/>
      <c r="E87" s="84"/>
    </row>
    <row r="88" spans="2:5" x14ac:dyDescent="0.25">
      <c r="B88" s="77"/>
      <c r="C88" s="77"/>
      <c r="D88" s="77"/>
      <c r="E88" s="84"/>
    </row>
    <row r="89" spans="2:5" x14ac:dyDescent="0.25">
      <c r="B89" s="77"/>
      <c r="C89" s="77"/>
      <c r="D89" s="77"/>
      <c r="E89" s="84"/>
    </row>
    <row r="90" spans="2:5" x14ac:dyDescent="0.25">
      <c r="B90" s="77"/>
      <c r="C90" s="77"/>
      <c r="D90" s="77"/>
      <c r="E90" s="84"/>
    </row>
    <row r="91" spans="2:5" x14ac:dyDescent="0.25">
      <c r="B91" s="77"/>
      <c r="C91" s="77"/>
      <c r="D91" s="77"/>
      <c r="E91" s="84"/>
    </row>
    <row r="92" spans="2:5" x14ac:dyDescent="0.25">
      <c r="B92" s="77"/>
      <c r="C92" s="77"/>
      <c r="D92" s="77"/>
      <c r="E92" s="84"/>
    </row>
    <row r="93" spans="2:5" x14ac:dyDescent="0.25">
      <c r="B93" s="77"/>
      <c r="C93" s="77"/>
      <c r="D93" s="77"/>
      <c r="E93" s="84"/>
    </row>
    <row r="94" spans="2:5" x14ac:dyDescent="0.25">
      <c r="B94" s="77"/>
      <c r="C94" s="77"/>
      <c r="D94" s="77"/>
      <c r="E94" s="84"/>
    </row>
    <row r="95" spans="2:5" x14ac:dyDescent="0.25">
      <c r="B95" s="77"/>
      <c r="C95" s="77"/>
      <c r="D95" s="77"/>
      <c r="E95" s="84"/>
    </row>
    <row r="96" spans="2:5" x14ac:dyDescent="0.25">
      <c r="B96" s="77"/>
      <c r="C96" s="77"/>
      <c r="D96" s="77"/>
      <c r="E96" s="84"/>
    </row>
    <row r="97" spans="2:5" x14ac:dyDescent="0.25">
      <c r="B97" s="77"/>
      <c r="C97" s="77"/>
      <c r="D97" s="77"/>
      <c r="E97" s="84"/>
    </row>
    <row r="98" spans="2:5" x14ac:dyDescent="0.25">
      <c r="B98" s="77"/>
      <c r="C98" s="77"/>
      <c r="D98" s="77"/>
      <c r="E98" s="84"/>
    </row>
    <row r="99" spans="2:5" x14ac:dyDescent="0.25">
      <c r="B99" s="77"/>
      <c r="C99" s="77"/>
      <c r="D99" s="77"/>
      <c r="E99" s="84"/>
    </row>
    <row r="100" spans="2:5" x14ac:dyDescent="0.25">
      <c r="B100" s="77"/>
      <c r="C100" s="77"/>
      <c r="D100" s="77"/>
      <c r="E100" s="84"/>
    </row>
    <row r="101" spans="2:5" x14ac:dyDescent="0.25">
      <c r="B101" s="77"/>
      <c r="C101" s="77"/>
      <c r="D101" s="77"/>
      <c r="E101" s="84"/>
    </row>
    <row r="102" spans="2:5" x14ac:dyDescent="0.25">
      <c r="B102" s="77"/>
      <c r="C102" s="77"/>
      <c r="D102" s="77"/>
      <c r="E102" s="84"/>
    </row>
    <row r="103" spans="2:5" x14ac:dyDescent="0.25">
      <c r="B103" s="77"/>
      <c r="C103" s="77"/>
      <c r="D103" s="77"/>
      <c r="E103" s="84"/>
    </row>
    <row r="104" spans="2:5" x14ac:dyDescent="0.25">
      <c r="B104" s="77"/>
      <c r="C104" s="77"/>
      <c r="D104" s="77"/>
      <c r="E104" s="84"/>
    </row>
    <row r="105" spans="2:5" x14ac:dyDescent="0.25">
      <c r="B105" s="77"/>
      <c r="C105" s="77"/>
      <c r="D105" s="77"/>
      <c r="E105" s="84"/>
    </row>
    <row r="106" spans="2:5" x14ac:dyDescent="0.25">
      <c r="B106" s="77"/>
      <c r="C106" s="77"/>
      <c r="D106" s="77"/>
      <c r="E106" s="84"/>
    </row>
    <row r="107" spans="2:5" x14ac:dyDescent="0.25">
      <c r="B107" s="77"/>
      <c r="C107" s="77"/>
      <c r="D107" s="77"/>
      <c r="E107" s="84"/>
    </row>
    <row r="108" spans="2:5" x14ac:dyDescent="0.25">
      <c r="B108" s="77"/>
      <c r="C108" s="77"/>
      <c r="D108" s="77"/>
      <c r="E108" s="84"/>
    </row>
    <row r="109" spans="2:5" x14ac:dyDescent="0.25">
      <c r="B109" s="77"/>
      <c r="C109" s="77"/>
      <c r="D109" s="77"/>
      <c r="E109" s="84"/>
    </row>
    <row r="110" spans="2:5" x14ac:dyDescent="0.25">
      <c r="B110" s="77"/>
      <c r="C110" s="77"/>
      <c r="D110" s="77"/>
      <c r="E110" s="84"/>
    </row>
    <row r="111" spans="2:5" x14ac:dyDescent="0.25">
      <c r="B111" s="77"/>
      <c r="C111" s="77"/>
      <c r="D111" s="77"/>
      <c r="E111" s="84"/>
    </row>
    <row r="112" spans="2:5" x14ac:dyDescent="0.25">
      <c r="B112" s="77"/>
      <c r="C112" s="77"/>
      <c r="D112" s="77"/>
      <c r="E112" s="84"/>
    </row>
    <row r="113" spans="2:5" x14ac:dyDescent="0.25">
      <c r="B113" s="77"/>
      <c r="C113" s="77"/>
      <c r="D113" s="77"/>
      <c r="E113" s="84"/>
    </row>
    <row r="114" spans="2:5" x14ac:dyDescent="0.25">
      <c r="B114" s="77"/>
      <c r="C114" s="77"/>
      <c r="D114" s="77"/>
      <c r="E114" s="84"/>
    </row>
    <row r="115" spans="2:5" x14ac:dyDescent="0.25">
      <c r="B115" s="77"/>
      <c r="C115" s="77"/>
      <c r="D115" s="77"/>
      <c r="E115" s="84"/>
    </row>
    <row r="116" spans="2:5" x14ac:dyDescent="0.25">
      <c r="B116" s="77"/>
      <c r="C116" s="77"/>
      <c r="D116" s="77"/>
      <c r="E116" s="84"/>
    </row>
    <row r="117" spans="2:5" x14ac:dyDescent="0.25">
      <c r="B117" s="77"/>
      <c r="C117" s="77"/>
      <c r="D117" s="77"/>
      <c r="E117" s="84"/>
    </row>
    <row r="118" spans="2:5" x14ac:dyDescent="0.25">
      <c r="B118" s="77"/>
      <c r="C118" s="77"/>
      <c r="D118" s="77"/>
      <c r="E118" s="84"/>
    </row>
    <row r="119" spans="2:5" x14ac:dyDescent="0.25">
      <c r="B119" s="77"/>
      <c r="C119" s="77"/>
      <c r="D119" s="77"/>
      <c r="E119" s="84"/>
    </row>
  </sheetData>
  <sheetProtection algorithmName="SHA-512" hashValue="tl5s/6fDIwm7Jh2oMH+vvyvqQx0RME/rfoN7gogmMX0HSnjtrBQ1EmUfOdtjubcuvmpLDYY8b7UKW73QrsuqXQ==" saltValue="Tz9bjjzWqeXzC51w/LXg7g==" spinCount="100000" sheet="1" insertRows="0"/>
  <mergeCells count="73">
    <mergeCell ref="E12:E13"/>
    <mergeCell ref="F1:F2"/>
    <mergeCell ref="A9:C9"/>
    <mergeCell ref="A10:C10"/>
    <mergeCell ref="A12:C12"/>
    <mergeCell ref="B1:C1"/>
    <mergeCell ref="D1:D4"/>
    <mergeCell ref="B2:C2"/>
    <mergeCell ref="B3:C3"/>
    <mergeCell ref="B4:C4"/>
    <mergeCell ref="A6:B6"/>
    <mergeCell ref="A7:C7"/>
    <mergeCell ref="A8:C8"/>
    <mergeCell ref="G66:H66"/>
    <mergeCell ref="G67:H67"/>
    <mergeCell ref="A60:E60"/>
    <mergeCell ref="A61:E61"/>
    <mergeCell ref="K62:L64"/>
    <mergeCell ref="G63:H63"/>
    <mergeCell ref="G64:H64"/>
    <mergeCell ref="G65:H65"/>
    <mergeCell ref="O22:Q22"/>
    <mergeCell ref="O23:Q23"/>
    <mergeCell ref="O15:Q15"/>
    <mergeCell ref="M11:M12"/>
    <mergeCell ref="O16:Q16"/>
    <mergeCell ref="O17:Q17"/>
    <mergeCell ref="O18:Q18"/>
    <mergeCell ref="O14:Q14"/>
    <mergeCell ref="O19:Q19"/>
    <mergeCell ref="O20:Q20"/>
    <mergeCell ref="O21:Q21"/>
    <mergeCell ref="O58:Q58"/>
    <mergeCell ref="O53:Q53"/>
    <mergeCell ref="O54:Q54"/>
    <mergeCell ref="O55:Q55"/>
    <mergeCell ref="O56:Q56"/>
    <mergeCell ref="O57:Q57"/>
    <mergeCell ref="O29:Q29"/>
    <mergeCell ref="O30:Q30"/>
    <mergeCell ref="O48:Q48"/>
    <mergeCell ref="O49:Q49"/>
    <mergeCell ref="O50:Q50"/>
    <mergeCell ref="O44:Q44"/>
    <mergeCell ref="O45:Q45"/>
    <mergeCell ref="O46:Q46"/>
    <mergeCell ref="O47:Q47"/>
    <mergeCell ref="O38:Q38"/>
    <mergeCell ref="O39:Q39"/>
    <mergeCell ref="O40:Q40"/>
    <mergeCell ref="O41:Q41"/>
    <mergeCell ref="O42:Q42"/>
    <mergeCell ref="O33:Q33"/>
    <mergeCell ref="O34:Q34"/>
    <mergeCell ref="O51:Q51"/>
    <mergeCell ref="O52:Q52"/>
    <mergeCell ref="O43:Q43"/>
    <mergeCell ref="O31:Q31"/>
    <mergeCell ref="O32:Q32"/>
    <mergeCell ref="O35:Q35"/>
    <mergeCell ref="O36:Q36"/>
    <mergeCell ref="O37:Q37"/>
    <mergeCell ref="L12:L13"/>
    <mergeCell ref="K12:K13"/>
    <mergeCell ref="J11:J13"/>
    <mergeCell ref="F12:F13"/>
    <mergeCell ref="M2:Q9"/>
    <mergeCell ref="F8:F10"/>
    <mergeCell ref="O24:Q24"/>
    <mergeCell ref="O25:Q25"/>
    <mergeCell ref="O26:Q26"/>
    <mergeCell ref="O27:Q27"/>
    <mergeCell ref="O28:Q28"/>
  </mergeCells>
  <conditionalFormatting sqref="D8">
    <cfRule type="cellIs" dxfId="82" priority="51" operator="equal">
      <formula>0</formula>
    </cfRule>
  </conditionalFormatting>
  <conditionalFormatting sqref="D11">
    <cfRule type="cellIs" dxfId="81" priority="49" operator="equal">
      <formula>0</formula>
    </cfRule>
  </conditionalFormatting>
  <conditionalFormatting sqref="D9:D10">
    <cfRule type="cellIs" dxfId="80" priority="50" operator="equal">
      <formula>0</formula>
    </cfRule>
  </conditionalFormatting>
  <conditionalFormatting sqref="G15">
    <cfRule type="expression" dxfId="79" priority="48">
      <formula>$D15&lt;&gt;""</formula>
    </cfRule>
  </conditionalFormatting>
  <conditionalFormatting sqref="H15">
    <cfRule type="expression" dxfId="78" priority="44">
      <formula>OR($D15="PP - doba určitá", $D15="PP - doba neurčitá")</formula>
    </cfRule>
  </conditionalFormatting>
  <conditionalFormatting sqref="I15">
    <cfRule type="expression" dxfId="77" priority="47">
      <formula>$D15&lt;&gt;""</formula>
    </cfRule>
  </conditionalFormatting>
  <conditionalFormatting sqref="K15">
    <cfRule type="expression" dxfId="76" priority="46">
      <formula>$D15&lt;&gt;""</formula>
    </cfRule>
  </conditionalFormatting>
  <conditionalFormatting sqref="L15">
    <cfRule type="expression" dxfId="75" priority="45">
      <formula>$D15&lt;&gt;""</formula>
    </cfRule>
  </conditionalFormatting>
  <conditionalFormatting sqref="J15">
    <cfRule type="expression" dxfId="74" priority="43">
      <formula>OR($D15="DPP", $D15="DPČ")</formula>
    </cfRule>
  </conditionalFormatting>
  <conditionalFormatting sqref="G16:G35">
    <cfRule type="expression" dxfId="73" priority="42">
      <formula>$D16&lt;&gt;""</formula>
    </cfRule>
  </conditionalFormatting>
  <conditionalFormatting sqref="H16:H35">
    <cfRule type="expression" dxfId="72" priority="38">
      <formula>OR($D16="PP - doba určitá", $D16="PP - doba neurčitá")</formula>
    </cfRule>
  </conditionalFormatting>
  <conditionalFormatting sqref="I16:I35">
    <cfRule type="expression" dxfId="71" priority="41">
      <formula>$D16&lt;&gt;""</formula>
    </cfRule>
  </conditionalFormatting>
  <conditionalFormatting sqref="K16:K35">
    <cfRule type="expression" dxfId="70" priority="40">
      <formula>$D16&lt;&gt;""</formula>
    </cfRule>
  </conditionalFormatting>
  <conditionalFormatting sqref="L16:L35">
    <cfRule type="expression" dxfId="69" priority="39">
      <formula>$D16&lt;&gt;""</formula>
    </cfRule>
  </conditionalFormatting>
  <conditionalFormatting sqref="J16:J35">
    <cfRule type="expression" dxfId="68" priority="37">
      <formula>OR($D16="DPP", $D16="DPČ")</formula>
    </cfRule>
  </conditionalFormatting>
  <conditionalFormatting sqref="M59:N1048576 M1:N1 M10:N10 M2:M9">
    <cfRule type="containsText" dxfId="67" priority="36" operator="containsText" text="Vyplňte, prosím, pouze žluté buňky">
      <formula>NOT(ISERROR(SEARCH("Vyplňte, prosím, pouze žluté buňky",M1)))</formula>
    </cfRule>
  </conditionalFormatting>
  <conditionalFormatting sqref="G36:G58">
    <cfRule type="expression" dxfId="66" priority="35">
      <formula>$D36&lt;&gt;""</formula>
    </cfRule>
  </conditionalFormatting>
  <conditionalFormatting sqref="H36:H58">
    <cfRule type="expression" dxfId="65" priority="31">
      <formula>OR($D36="PP - doba určitá", $D36="PP - doba neurčitá")</formula>
    </cfRule>
  </conditionalFormatting>
  <conditionalFormatting sqref="I36:I58">
    <cfRule type="expression" dxfId="64" priority="34">
      <formula>$D36&lt;&gt;""</formula>
    </cfRule>
  </conditionalFormatting>
  <conditionalFormatting sqref="K36:K58">
    <cfRule type="expression" dxfId="63" priority="33">
      <formula>$D36&lt;&gt;""</formula>
    </cfRule>
  </conditionalFormatting>
  <conditionalFormatting sqref="L36:L58">
    <cfRule type="expression" dxfId="62" priority="32">
      <formula>$D36&lt;&gt;""</formula>
    </cfRule>
  </conditionalFormatting>
  <conditionalFormatting sqref="J36:J58">
    <cfRule type="expression" dxfId="61" priority="30">
      <formula>OR($D36="DPP", $D36="DPČ")</formula>
    </cfRule>
  </conditionalFormatting>
  <conditionalFormatting sqref="E12">
    <cfRule type="containsText" dxfId="60" priority="28" operator="containsText" text="Zkontrolujte">
      <formula>NOT(ISERROR(SEARCH("Zkontrolujte",E12)))</formula>
    </cfRule>
  </conditionalFormatting>
  <conditionalFormatting sqref="A15:F58">
    <cfRule type="cellIs" dxfId="59" priority="27" operator="equal">
      <formula>0</formula>
    </cfRule>
  </conditionalFormatting>
  <conditionalFormatting sqref="G64:G67">
    <cfRule type="cellIs" dxfId="58" priority="26" operator="equal">
      <formula>0</formula>
    </cfRule>
  </conditionalFormatting>
  <conditionalFormatting sqref="O15:O58">
    <cfRule type="containsText" dxfId="57" priority="18" operator="containsText" text="požádat">
      <formula>NOT(ISERROR(SEARCH("požádat",O15)))</formula>
    </cfRule>
    <cfRule type="containsText" dxfId="56" priority="19" operator="containsText" text="informovat">
      <formula>NOT(ISERROR(SEARCH("informovat",O15)))</formula>
    </cfRule>
  </conditionalFormatting>
  <conditionalFormatting sqref="F1">
    <cfRule type="cellIs" dxfId="55" priority="11" operator="equal">
      <formula>0</formula>
    </cfRule>
  </conditionalFormatting>
  <conditionalFormatting sqref="F1">
    <cfRule type="containsText" dxfId="54" priority="10" operator="containsText" text="21">
      <formula>NOT(ISERROR(SEARCH("21",F1)))</formula>
    </cfRule>
  </conditionalFormatting>
  <conditionalFormatting sqref="M15:N58">
    <cfRule type="cellIs" dxfId="53" priority="9" operator="equal">
      <formula>0</formula>
    </cfRule>
  </conditionalFormatting>
  <conditionalFormatting sqref="M15:M58">
    <cfRule type="cellIs" dxfId="52" priority="7" operator="equal">
      <formula>0</formula>
    </cfRule>
    <cfRule type="cellIs" dxfId="51" priority="8" operator="equal">
      <formula>1</formula>
    </cfRule>
  </conditionalFormatting>
  <conditionalFormatting sqref="N15:N58">
    <cfRule type="containsText" dxfId="50" priority="4" operator="containsText" text="C">
      <formula>NOT(ISERROR(SEARCH("C",N15)))</formula>
    </cfRule>
    <cfRule type="containsText" dxfId="49" priority="5" operator="containsText" text="B">
      <formula>NOT(ISERROR(SEARCH("B",N15)))</formula>
    </cfRule>
    <cfRule type="containsText" dxfId="48" priority="6" operator="containsText" text="A">
      <formula>NOT(ISERROR(SEARCH("A",N15)))</formula>
    </cfRule>
  </conditionalFormatting>
  <conditionalFormatting sqref="M15:M58">
    <cfRule type="containsText" dxfId="47" priority="1" operator="containsText" text="C">
      <formula>NOT(ISERROR(SEARCH("C",M15)))</formula>
    </cfRule>
    <cfRule type="containsText" dxfId="46" priority="2" operator="containsText" text="B">
      <formula>NOT(ISERROR(SEARCH("B",M15)))</formula>
    </cfRule>
    <cfRule type="containsText" dxfId="45" priority="3" operator="containsText" text="A">
      <formula>NOT(ISERROR(SEARCH("A",M15)))</formula>
    </cfRule>
  </conditionalFormatting>
  <dataValidations count="3">
    <dataValidation type="list" allowBlank="1" showInputMessage="1" showErrorMessage="1" sqref="D15:D58" xr:uid="{B79600BD-A883-4D52-8991-182B18D07294}">
      <formula1>"PP - doba určitá,PP - doba neurčitá,DPP,DPČ"</formula1>
    </dataValidation>
    <dataValidation type="list" allowBlank="1" showInputMessage="1" showErrorMessage="1" sqref="M15:M58" xr:uid="{61234EAF-15DE-485F-B254-A71AC405ECB0}">
      <formula1>"1,0"</formula1>
    </dataValidation>
    <dataValidation type="list" allowBlank="1" showInputMessage="1" showErrorMessage="1" sqref="N15:N58" xr:uid="{D2B508F8-B8A6-4FE1-8EB8-FD234BAF938B}">
      <formula1>"A,B,C"</formula1>
    </dataValidation>
  </dataValidations>
  <pageMargins left="0.11811023622047245" right="0.11811023622047245" top="0.15748031496062992" bottom="0.15748031496062992" header="0.31496062992125984" footer="0.31496062992125984"/>
  <pageSetup paperSize="9" scale="53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D63B8-EC7A-4D8B-9CBF-686D817F56CF}">
  <sheetPr>
    <pageSetUpPr fitToPage="1"/>
  </sheetPr>
  <dimension ref="A1:Q114"/>
  <sheetViews>
    <sheetView zoomScale="85" zoomScaleNormal="85" workbookViewId="0">
      <selection activeCell="B5" sqref="B5"/>
    </sheetView>
  </sheetViews>
  <sheetFormatPr defaultColWidth="8.85546875" defaultRowHeight="15" x14ac:dyDescent="0.25"/>
  <cols>
    <col min="1" max="1" width="18" style="23" customWidth="1"/>
    <col min="2" max="2" width="21.7109375" style="23" customWidth="1"/>
    <col min="3" max="3" width="20.5703125" style="23" customWidth="1"/>
    <col min="4" max="4" width="24" style="23" customWidth="1"/>
    <col min="5" max="5" width="24.7109375" style="23" customWidth="1"/>
    <col min="6" max="6" width="20.28515625" style="23" customWidth="1"/>
    <col min="7" max="7" width="13.7109375" style="23" customWidth="1"/>
    <col min="8" max="8" width="15.7109375" style="23" customWidth="1"/>
    <col min="9" max="9" width="18.140625" style="23" customWidth="1"/>
    <col min="10" max="10" width="14.28515625" style="23" customWidth="1"/>
    <col min="11" max="11" width="13.7109375" style="23" customWidth="1"/>
    <col min="12" max="12" width="15.7109375" style="23" customWidth="1"/>
    <col min="13" max="13" width="9.7109375" style="23" customWidth="1"/>
    <col min="14" max="14" width="9" style="23" customWidth="1"/>
    <col min="15" max="15" width="13" style="23" customWidth="1"/>
    <col min="16" max="16" width="20.7109375" style="23" customWidth="1"/>
    <col min="17" max="17" width="11.7109375" style="23" customWidth="1"/>
    <col min="18" max="16384" width="8.85546875" style="23"/>
  </cols>
  <sheetData>
    <row r="1" spans="1:17" ht="18.600000000000001" customHeight="1" x14ac:dyDescent="0.25">
      <c r="A1" s="173" t="s">
        <v>36</v>
      </c>
      <c r="B1" s="338">
        <f>'1. SOUHRNNÉ INFORMACE'!B5</f>
        <v>0</v>
      </c>
      <c r="C1" s="339"/>
      <c r="D1" s="442"/>
      <c r="G1" s="373">
        <f>'1. SOUHRNNÉ INFORMACE'!B2</f>
        <v>0</v>
      </c>
      <c r="H1" s="191"/>
      <c r="I1" s="191"/>
      <c r="M1" s="425" t="s">
        <v>261</v>
      </c>
      <c r="N1" s="425"/>
      <c r="O1" s="425"/>
      <c r="P1" s="425"/>
      <c r="Q1" s="425"/>
    </row>
    <row r="2" spans="1:17" ht="17.45" customHeight="1" x14ac:dyDescent="0.25">
      <c r="A2" s="175" t="s">
        <v>37</v>
      </c>
      <c r="B2" s="446">
        <f>'1. SOUHRNNÉ INFORMACE'!B6</f>
        <v>0</v>
      </c>
      <c r="C2" s="332"/>
      <c r="D2" s="442"/>
      <c r="G2" s="373"/>
      <c r="H2" s="27"/>
      <c r="I2" s="27"/>
      <c r="J2" s="27"/>
      <c r="K2" s="27"/>
      <c r="M2" s="425"/>
      <c r="N2" s="425"/>
      <c r="O2" s="425"/>
      <c r="P2" s="425"/>
      <c r="Q2" s="425"/>
    </row>
    <row r="3" spans="1:17" ht="16.899999999999999" customHeight="1" x14ac:dyDescent="0.25">
      <c r="A3" s="175" t="s">
        <v>58</v>
      </c>
      <c r="B3" s="331">
        <f>'1. SOUHRNNÉ INFORMACE'!B9</f>
        <v>0</v>
      </c>
      <c r="C3" s="332"/>
      <c r="D3" s="442"/>
      <c r="H3" s="27"/>
      <c r="I3" s="27"/>
      <c r="J3" s="27"/>
      <c r="K3" s="27"/>
      <c r="M3" s="425"/>
      <c r="N3" s="425"/>
      <c r="O3" s="425"/>
      <c r="P3" s="425"/>
      <c r="Q3" s="425"/>
    </row>
    <row r="4" spans="1:17" ht="16.899999999999999" customHeight="1" thickBot="1" x14ac:dyDescent="0.3">
      <c r="A4" s="176" t="s">
        <v>59</v>
      </c>
      <c r="B4" s="331">
        <f>'1. SOUHRNNÉ INFORMACE'!B10</f>
        <v>0</v>
      </c>
      <c r="C4" s="332"/>
      <c r="D4" s="443"/>
      <c r="H4" s="27"/>
      <c r="I4" s="296"/>
      <c r="J4" s="296"/>
      <c r="K4" s="27"/>
      <c r="M4" s="425"/>
      <c r="N4" s="425"/>
      <c r="O4" s="425"/>
      <c r="P4" s="425"/>
      <c r="Q4" s="425"/>
    </row>
    <row r="5" spans="1:17" s="55" customFormat="1" ht="2.4500000000000002" customHeight="1" thickBot="1" x14ac:dyDescent="0.3">
      <c r="A5" s="178"/>
      <c r="B5" s="53"/>
      <c r="C5" s="53"/>
      <c r="D5" s="54"/>
      <c r="H5" s="193"/>
      <c r="I5" s="296"/>
      <c r="J5" s="296"/>
      <c r="M5" s="425"/>
      <c r="N5" s="425"/>
      <c r="O5" s="425"/>
      <c r="P5" s="425"/>
      <c r="Q5" s="425"/>
    </row>
    <row r="6" spans="1:17" ht="24.6" customHeight="1" x14ac:dyDescent="0.25">
      <c r="A6" s="444">
        <f>'1. SOUHRNNÉ INFORMACE'!B2</f>
        <v>0</v>
      </c>
      <c r="B6" s="445"/>
      <c r="C6" s="58">
        <f>'1. SOUHRNNÉ INFORMACE'!B16</f>
        <v>0</v>
      </c>
      <c r="D6" s="59">
        <f>D8</f>
        <v>0</v>
      </c>
      <c r="E6" s="297" t="e">
        <f>D6/C6</f>
        <v>#DIV/0!</v>
      </c>
      <c r="F6" s="292"/>
      <c r="H6" s="193"/>
      <c r="I6" s="296"/>
      <c r="J6" s="296"/>
      <c r="K6" s="201"/>
      <c r="L6" s="201"/>
      <c r="M6" s="425"/>
      <c r="N6" s="425"/>
      <c r="O6" s="425"/>
      <c r="P6" s="425"/>
      <c r="Q6" s="425"/>
    </row>
    <row r="7" spans="1:17" ht="24.6" customHeight="1" x14ac:dyDescent="0.25">
      <c r="A7" s="298"/>
      <c r="B7" s="299"/>
      <c r="C7" s="300"/>
      <c r="D7" s="301"/>
      <c r="E7" s="297"/>
      <c r="F7" s="292"/>
      <c r="H7" s="193"/>
      <c r="I7" s="296"/>
      <c r="J7" s="447" t="s">
        <v>262</v>
      </c>
      <c r="K7" s="201"/>
      <c r="L7" s="201"/>
      <c r="M7" s="425"/>
      <c r="N7" s="425"/>
      <c r="O7" s="425"/>
      <c r="P7" s="425"/>
      <c r="Q7" s="425"/>
    </row>
    <row r="8" spans="1:17" ht="15.6" customHeight="1" x14ac:dyDescent="0.25">
      <c r="A8" s="449" t="s">
        <v>263</v>
      </c>
      <c r="B8" s="450"/>
      <c r="C8" s="451"/>
      <c r="D8" s="5"/>
      <c r="E8" s="302" t="str">
        <f>IF(D8=0,"vyplňte částku","")</f>
        <v>vyplňte částku</v>
      </c>
      <c r="F8" s="292"/>
      <c r="I8" s="447" t="s">
        <v>262</v>
      </c>
      <c r="J8" s="447"/>
      <c r="K8" s="422" t="s">
        <v>188</v>
      </c>
      <c r="M8" s="425"/>
      <c r="N8" s="425"/>
      <c r="O8" s="425"/>
      <c r="P8" s="425"/>
      <c r="Q8" s="425"/>
    </row>
    <row r="9" spans="1:17" ht="15.6" customHeight="1" x14ac:dyDescent="0.25">
      <c r="A9" s="303"/>
      <c r="B9" s="303"/>
      <c r="C9" s="303"/>
      <c r="D9" s="303"/>
      <c r="E9" s="303"/>
      <c r="F9" s="358" t="s">
        <v>180</v>
      </c>
      <c r="I9" s="447"/>
      <c r="J9" s="447"/>
      <c r="K9" s="422"/>
      <c r="M9" s="426" t="s">
        <v>193</v>
      </c>
      <c r="N9" s="199" t="s">
        <v>194</v>
      </c>
      <c r="O9" s="199"/>
      <c r="P9" s="295"/>
      <c r="Q9" s="295"/>
    </row>
    <row r="10" spans="1:17" ht="15.6" customHeight="1" x14ac:dyDescent="0.25">
      <c r="A10" s="303"/>
      <c r="B10" s="303"/>
      <c r="C10" s="303"/>
      <c r="D10" s="303"/>
      <c r="E10" s="303"/>
      <c r="F10" s="358"/>
      <c r="I10" s="447"/>
      <c r="J10" s="447"/>
      <c r="K10" s="422"/>
      <c r="M10" s="426"/>
      <c r="N10" s="203" t="s">
        <v>195</v>
      </c>
      <c r="O10" s="204"/>
      <c r="P10" s="295"/>
      <c r="Q10" s="295"/>
    </row>
    <row r="11" spans="1:17" ht="15.6" customHeight="1" x14ac:dyDescent="0.25">
      <c r="A11" s="303"/>
      <c r="B11" s="303"/>
      <c r="C11" s="303"/>
      <c r="D11" s="303"/>
      <c r="E11" s="303"/>
      <c r="F11" s="294"/>
      <c r="I11" s="448"/>
      <c r="J11" s="448"/>
      <c r="K11" s="423"/>
      <c r="L11" s="201" t="s">
        <v>188</v>
      </c>
      <c r="M11" s="207" t="s">
        <v>188</v>
      </c>
      <c r="N11" s="207" t="s">
        <v>188</v>
      </c>
      <c r="O11" s="204"/>
      <c r="P11" s="295"/>
      <c r="Q11" s="295"/>
    </row>
    <row r="12" spans="1:17" ht="75" customHeight="1" x14ac:dyDescent="0.25">
      <c r="A12" s="209" t="s">
        <v>77</v>
      </c>
      <c r="B12" s="209" t="s">
        <v>78</v>
      </c>
      <c r="C12" s="210" t="s">
        <v>264</v>
      </c>
      <c r="D12" s="209" t="s">
        <v>37</v>
      </c>
      <c r="E12" s="210" t="s">
        <v>265</v>
      </c>
      <c r="F12" s="210" t="s">
        <v>266</v>
      </c>
      <c r="G12" s="209" t="s">
        <v>154</v>
      </c>
      <c r="H12" s="215" t="s">
        <v>79</v>
      </c>
      <c r="I12" s="213" t="s">
        <v>267</v>
      </c>
      <c r="J12" s="212" t="s">
        <v>268</v>
      </c>
      <c r="K12" s="212" t="s">
        <v>269</v>
      </c>
      <c r="L12" s="215" t="s">
        <v>270</v>
      </c>
      <c r="M12" s="211" t="s">
        <v>224</v>
      </c>
      <c r="N12" s="216" t="s">
        <v>223</v>
      </c>
      <c r="O12" s="427" t="s">
        <v>57</v>
      </c>
      <c r="P12" s="427"/>
      <c r="Q12" s="427"/>
    </row>
    <row r="13" spans="1:17" ht="15.6" customHeight="1" x14ac:dyDescent="0.25">
      <c r="A13" s="1"/>
      <c r="B13" s="1"/>
      <c r="C13" s="1"/>
      <c r="D13" s="1"/>
      <c r="E13" s="1"/>
      <c r="F13" s="1"/>
      <c r="G13" s="1"/>
      <c r="H13" s="8"/>
      <c r="I13" s="8"/>
      <c r="J13" s="8"/>
      <c r="K13" s="8"/>
      <c r="L13" s="8"/>
      <c r="M13" s="16"/>
      <c r="N13" s="8"/>
      <c r="O13" s="421" t="str">
        <f t="shared" ref="O13:O53" si="0">IF(M13=1,"prosím DOLOŽTE schválenou výjimku k vyúčtování","")</f>
        <v/>
      </c>
      <c r="P13" s="421"/>
      <c r="Q13" s="421"/>
    </row>
    <row r="14" spans="1:17" ht="15.6" customHeight="1" x14ac:dyDescent="0.25">
      <c r="A14" s="1"/>
      <c r="B14" s="1"/>
      <c r="C14" s="1"/>
      <c r="D14" s="1"/>
      <c r="E14" s="1"/>
      <c r="F14" s="1"/>
      <c r="G14" s="1"/>
      <c r="H14" s="8"/>
      <c r="I14" s="8"/>
      <c r="J14" s="8"/>
      <c r="K14" s="8"/>
      <c r="L14" s="8"/>
      <c r="M14" s="16"/>
      <c r="N14" s="8"/>
      <c r="O14" s="421" t="str">
        <f t="shared" si="0"/>
        <v/>
      </c>
      <c r="P14" s="421"/>
      <c r="Q14" s="421"/>
    </row>
    <row r="15" spans="1:17" ht="15.6" customHeight="1" x14ac:dyDescent="0.25">
      <c r="A15" s="1"/>
      <c r="B15" s="1"/>
      <c r="C15" s="1"/>
      <c r="D15" s="1"/>
      <c r="E15" s="1"/>
      <c r="F15" s="1"/>
      <c r="G15" s="1"/>
      <c r="H15" s="8"/>
      <c r="I15" s="8"/>
      <c r="J15" s="8"/>
      <c r="K15" s="8"/>
      <c r="L15" s="8"/>
      <c r="M15" s="16"/>
      <c r="N15" s="8"/>
      <c r="O15" s="421" t="str">
        <f t="shared" si="0"/>
        <v/>
      </c>
      <c r="P15" s="421"/>
      <c r="Q15" s="421"/>
    </row>
    <row r="16" spans="1:17" ht="15.6" customHeight="1" x14ac:dyDescent="0.25">
      <c r="A16" s="1"/>
      <c r="B16" s="1"/>
      <c r="C16" s="1"/>
      <c r="D16" s="1"/>
      <c r="E16" s="1"/>
      <c r="F16" s="1"/>
      <c r="G16" s="1"/>
      <c r="H16" s="8"/>
      <c r="I16" s="8"/>
      <c r="J16" s="8"/>
      <c r="K16" s="8"/>
      <c r="L16" s="8"/>
      <c r="M16" s="16"/>
      <c r="N16" s="8"/>
      <c r="O16" s="421" t="str">
        <f t="shared" si="0"/>
        <v/>
      </c>
      <c r="P16" s="421"/>
      <c r="Q16" s="421"/>
    </row>
    <row r="17" spans="1:17" ht="15.6" customHeight="1" x14ac:dyDescent="0.25">
      <c r="A17" s="1"/>
      <c r="B17" s="1"/>
      <c r="C17" s="1"/>
      <c r="D17" s="1"/>
      <c r="E17" s="1"/>
      <c r="F17" s="1"/>
      <c r="G17" s="1"/>
      <c r="H17" s="8"/>
      <c r="I17" s="8"/>
      <c r="J17" s="8"/>
      <c r="K17" s="8"/>
      <c r="L17" s="8"/>
      <c r="M17" s="16"/>
      <c r="N17" s="8"/>
      <c r="O17" s="421" t="str">
        <f t="shared" si="0"/>
        <v/>
      </c>
      <c r="P17" s="421"/>
      <c r="Q17" s="421"/>
    </row>
    <row r="18" spans="1:17" ht="15.6" customHeight="1" x14ac:dyDescent="0.25">
      <c r="A18" s="1"/>
      <c r="B18" s="1"/>
      <c r="C18" s="1"/>
      <c r="D18" s="1"/>
      <c r="E18" s="1"/>
      <c r="F18" s="1"/>
      <c r="G18" s="1"/>
      <c r="H18" s="8"/>
      <c r="I18" s="8"/>
      <c r="J18" s="8"/>
      <c r="K18" s="8"/>
      <c r="L18" s="8"/>
      <c r="M18" s="16"/>
      <c r="N18" s="8"/>
      <c r="O18" s="421" t="str">
        <f t="shared" si="0"/>
        <v/>
      </c>
      <c r="P18" s="421"/>
      <c r="Q18" s="421"/>
    </row>
    <row r="19" spans="1:17" ht="15.6" customHeight="1" x14ac:dyDescent="0.25">
      <c r="A19" s="1"/>
      <c r="B19" s="1"/>
      <c r="C19" s="1"/>
      <c r="D19" s="1"/>
      <c r="E19" s="1"/>
      <c r="F19" s="1"/>
      <c r="G19" s="1"/>
      <c r="H19" s="8"/>
      <c r="I19" s="8"/>
      <c r="J19" s="8"/>
      <c r="K19" s="8"/>
      <c r="L19" s="8"/>
      <c r="M19" s="16"/>
      <c r="N19" s="8"/>
      <c r="O19" s="421" t="str">
        <f t="shared" si="0"/>
        <v/>
      </c>
      <c r="P19" s="421"/>
      <c r="Q19" s="421"/>
    </row>
    <row r="20" spans="1:17" ht="15.6" customHeight="1" x14ac:dyDescent="0.25">
      <c r="A20" s="1"/>
      <c r="B20" s="1"/>
      <c r="C20" s="1"/>
      <c r="D20" s="1"/>
      <c r="E20" s="1"/>
      <c r="F20" s="1"/>
      <c r="G20" s="1"/>
      <c r="H20" s="8"/>
      <c r="I20" s="8"/>
      <c r="J20" s="8"/>
      <c r="K20" s="8"/>
      <c r="L20" s="8"/>
      <c r="M20" s="16"/>
      <c r="N20" s="8"/>
      <c r="O20" s="421" t="str">
        <f t="shared" si="0"/>
        <v/>
      </c>
      <c r="P20" s="421"/>
      <c r="Q20" s="421"/>
    </row>
    <row r="21" spans="1:17" ht="15.6" customHeight="1" x14ac:dyDescent="0.25">
      <c r="A21" s="1"/>
      <c r="B21" s="1"/>
      <c r="C21" s="1"/>
      <c r="D21" s="1"/>
      <c r="E21" s="1"/>
      <c r="F21" s="1"/>
      <c r="G21" s="1"/>
      <c r="H21" s="8"/>
      <c r="I21" s="8"/>
      <c r="J21" s="8"/>
      <c r="K21" s="8"/>
      <c r="L21" s="8"/>
      <c r="M21" s="16"/>
      <c r="N21" s="8"/>
      <c r="O21" s="421" t="str">
        <f t="shared" si="0"/>
        <v/>
      </c>
      <c r="P21" s="421"/>
      <c r="Q21" s="421"/>
    </row>
    <row r="22" spans="1:17" ht="15.6" customHeight="1" x14ac:dyDescent="0.25">
      <c r="A22" s="1"/>
      <c r="B22" s="1"/>
      <c r="C22" s="1"/>
      <c r="D22" s="1"/>
      <c r="E22" s="1"/>
      <c r="F22" s="1"/>
      <c r="G22" s="1"/>
      <c r="H22" s="8"/>
      <c r="I22" s="8"/>
      <c r="J22" s="8"/>
      <c r="K22" s="8"/>
      <c r="L22" s="8"/>
      <c r="M22" s="16"/>
      <c r="N22" s="8"/>
      <c r="O22" s="421" t="str">
        <f t="shared" si="0"/>
        <v/>
      </c>
      <c r="P22" s="421"/>
      <c r="Q22" s="421"/>
    </row>
    <row r="23" spans="1:17" ht="15.6" customHeight="1" x14ac:dyDescent="0.25">
      <c r="A23" s="1"/>
      <c r="B23" s="1"/>
      <c r="C23" s="1"/>
      <c r="D23" s="1"/>
      <c r="E23" s="1"/>
      <c r="F23" s="1"/>
      <c r="G23" s="1"/>
      <c r="H23" s="8"/>
      <c r="I23" s="8"/>
      <c r="J23" s="8"/>
      <c r="K23" s="8"/>
      <c r="L23" s="8"/>
      <c r="M23" s="16"/>
      <c r="N23" s="8"/>
      <c r="O23" s="421" t="str">
        <f t="shared" si="0"/>
        <v/>
      </c>
      <c r="P23" s="421"/>
      <c r="Q23" s="421"/>
    </row>
    <row r="24" spans="1:17" ht="15.6" customHeight="1" x14ac:dyDescent="0.25">
      <c r="A24" s="1"/>
      <c r="B24" s="1"/>
      <c r="C24" s="1"/>
      <c r="D24" s="1"/>
      <c r="E24" s="1"/>
      <c r="F24" s="1"/>
      <c r="G24" s="1"/>
      <c r="H24" s="8"/>
      <c r="I24" s="8"/>
      <c r="J24" s="8"/>
      <c r="K24" s="8"/>
      <c r="L24" s="8"/>
      <c r="M24" s="16"/>
      <c r="N24" s="8"/>
      <c r="O24" s="421" t="str">
        <f t="shared" si="0"/>
        <v/>
      </c>
      <c r="P24" s="421"/>
      <c r="Q24" s="421"/>
    </row>
    <row r="25" spans="1:17" ht="15.6" customHeight="1" x14ac:dyDescent="0.25">
      <c r="A25" s="1"/>
      <c r="B25" s="1"/>
      <c r="C25" s="1"/>
      <c r="D25" s="1"/>
      <c r="E25" s="1"/>
      <c r="F25" s="1"/>
      <c r="G25" s="1"/>
      <c r="H25" s="8"/>
      <c r="I25" s="8"/>
      <c r="J25" s="8"/>
      <c r="K25" s="8"/>
      <c r="L25" s="8"/>
      <c r="M25" s="16"/>
      <c r="N25" s="8"/>
      <c r="O25" s="421" t="str">
        <f t="shared" si="0"/>
        <v/>
      </c>
      <c r="P25" s="421"/>
      <c r="Q25" s="421"/>
    </row>
    <row r="26" spans="1:17" ht="15.6" customHeight="1" x14ac:dyDescent="0.25">
      <c r="A26" s="1"/>
      <c r="B26" s="1"/>
      <c r="C26" s="1"/>
      <c r="D26" s="1"/>
      <c r="E26" s="1"/>
      <c r="F26" s="1"/>
      <c r="G26" s="1"/>
      <c r="H26" s="8"/>
      <c r="I26" s="8"/>
      <c r="J26" s="8"/>
      <c r="K26" s="8"/>
      <c r="L26" s="8"/>
      <c r="M26" s="16"/>
      <c r="N26" s="8"/>
      <c r="O26" s="421" t="str">
        <f t="shared" si="0"/>
        <v/>
      </c>
      <c r="P26" s="421"/>
      <c r="Q26" s="421"/>
    </row>
    <row r="27" spans="1:17" ht="15.6" customHeight="1" x14ac:dyDescent="0.25">
      <c r="A27" s="1"/>
      <c r="B27" s="1"/>
      <c r="C27" s="1"/>
      <c r="D27" s="1"/>
      <c r="E27" s="1"/>
      <c r="F27" s="1"/>
      <c r="G27" s="1"/>
      <c r="H27" s="8"/>
      <c r="I27" s="8"/>
      <c r="J27" s="8"/>
      <c r="K27" s="8"/>
      <c r="L27" s="8"/>
      <c r="M27" s="16"/>
      <c r="N27" s="8"/>
      <c r="O27" s="421" t="str">
        <f t="shared" si="0"/>
        <v/>
      </c>
      <c r="P27" s="421"/>
      <c r="Q27" s="421"/>
    </row>
    <row r="28" spans="1:17" ht="15.6" customHeight="1" x14ac:dyDescent="0.25">
      <c r="A28" s="1"/>
      <c r="B28" s="1"/>
      <c r="C28" s="1"/>
      <c r="D28" s="1"/>
      <c r="E28" s="1"/>
      <c r="F28" s="1"/>
      <c r="G28" s="1"/>
      <c r="H28" s="8"/>
      <c r="I28" s="8"/>
      <c r="J28" s="8"/>
      <c r="K28" s="8"/>
      <c r="L28" s="8"/>
      <c r="M28" s="16"/>
      <c r="N28" s="8"/>
      <c r="O28" s="421" t="str">
        <f t="shared" si="0"/>
        <v/>
      </c>
      <c r="P28" s="421"/>
      <c r="Q28" s="421"/>
    </row>
    <row r="29" spans="1:17" ht="15.6" customHeight="1" x14ac:dyDescent="0.25">
      <c r="A29" s="1"/>
      <c r="B29" s="1"/>
      <c r="C29" s="1"/>
      <c r="D29" s="1"/>
      <c r="E29" s="1"/>
      <c r="F29" s="1"/>
      <c r="G29" s="1"/>
      <c r="H29" s="8"/>
      <c r="I29" s="8"/>
      <c r="J29" s="8"/>
      <c r="K29" s="8"/>
      <c r="L29" s="8"/>
      <c r="M29" s="16"/>
      <c r="N29" s="8"/>
      <c r="O29" s="421" t="str">
        <f t="shared" si="0"/>
        <v/>
      </c>
      <c r="P29" s="421"/>
      <c r="Q29" s="421"/>
    </row>
    <row r="30" spans="1:17" ht="15.6" customHeight="1" x14ac:dyDescent="0.25">
      <c r="A30" s="1"/>
      <c r="B30" s="1"/>
      <c r="C30" s="1"/>
      <c r="D30" s="1"/>
      <c r="E30" s="1"/>
      <c r="F30" s="1"/>
      <c r="G30" s="1"/>
      <c r="H30" s="8"/>
      <c r="I30" s="8"/>
      <c r="J30" s="8"/>
      <c r="K30" s="8"/>
      <c r="L30" s="8"/>
      <c r="M30" s="16"/>
      <c r="N30" s="8"/>
      <c r="O30" s="421" t="str">
        <f t="shared" si="0"/>
        <v/>
      </c>
      <c r="P30" s="421"/>
      <c r="Q30" s="421"/>
    </row>
    <row r="31" spans="1:17" ht="15.6" customHeight="1" x14ac:dyDescent="0.25">
      <c r="A31" s="1"/>
      <c r="B31" s="1"/>
      <c r="C31" s="1"/>
      <c r="D31" s="1"/>
      <c r="E31" s="1"/>
      <c r="F31" s="1"/>
      <c r="G31" s="1"/>
      <c r="H31" s="8"/>
      <c r="I31" s="8"/>
      <c r="J31" s="8"/>
      <c r="K31" s="8"/>
      <c r="L31" s="8"/>
      <c r="M31" s="16"/>
      <c r="N31" s="8"/>
      <c r="O31" s="421" t="str">
        <f t="shared" si="0"/>
        <v/>
      </c>
      <c r="P31" s="421"/>
      <c r="Q31" s="421"/>
    </row>
    <row r="32" spans="1:17" ht="15.6" customHeight="1" x14ac:dyDescent="0.25">
      <c r="A32" s="1"/>
      <c r="B32" s="1"/>
      <c r="C32" s="1"/>
      <c r="D32" s="1"/>
      <c r="E32" s="1"/>
      <c r="F32" s="1"/>
      <c r="G32" s="1"/>
      <c r="H32" s="8"/>
      <c r="I32" s="8"/>
      <c r="J32" s="8"/>
      <c r="K32" s="8"/>
      <c r="L32" s="8"/>
      <c r="M32" s="16"/>
      <c r="N32" s="8"/>
      <c r="O32" s="421" t="str">
        <f t="shared" si="0"/>
        <v/>
      </c>
      <c r="P32" s="421"/>
      <c r="Q32" s="421"/>
    </row>
    <row r="33" spans="1:17" ht="15.6" customHeight="1" x14ac:dyDescent="0.25">
      <c r="A33" s="1"/>
      <c r="B33" s="1"/>
      <c r="C33" s="1"/>
      <c r="D33" s="1"/>
      <c r="E33" s="1"/>
      <c r="F33" s="1"/>
      <c r="G33" s="1"/>
      <c r="H33" s="8"/>
      <c r="I33" s="8"/>
      <c r="J33" s="8"/>
      <c r="K33" s="8"/>
      <c r="L33" s="8"/>
      <c r="M33" s="16"/>
      <c r="N33" s="8"/>
      <c r="O33" s="421" t="str">
        <f t="shared" si="0"/>
        <v/>
      </c>
      <c r="P33" s="421"/>
      <c r="Q33" s="421"/>
    </row>
    <row r="34" spans="1:17" ht="15.6" customHeight="1" x14ac:dyDescent="0.25">
      <c r="A34" s="1"/>
      <c r="B34" s="1"/>
      <c r="C34" s="1"/>
      <c r="D34" s="1"/>
      <c r="E34" s="1"/>
      <c r="F34" s="1"/>
      <c r="G34" s="1"/>
      <c r="H34" s="8"/>
      <c r="I34" s="8"/>
      <c r="J34" s="8"/>
      <c r="K34" s="8"/>
      <c r="L34" s="8"/>
      <c r="M34" s="16"/>
      <c r="N34" s="8"/>
      <c r="O34" s="421" t="str">
        <f t="shared" si="0"/>
        <v/>
      </c>
      <c r="P34" s="421"/>
      <c r="Q34" s="421"/>
    </row>
    <row r="35" spans="1:17" ht="15.6" customHeight="1" x14ac:dyDescent="0.25">
      <c r="A35" s="1"/>
      <c r="B35" s="1"/>
      <c r="C35" s="1"/>
      <c r="D35" s="1"/>
      <c r="E35" s="1"/>
      <c r="F35" s="1"/>
      <c r="G35" s="1"/>
      <c r="H35" s="8"/>
      <c r="I35" s="8"/>
      <c r="J35" s="8"/>
      <c r="K35" s="8"/>
      <c r="L35" s="8"/>
      <c r="M35" s="16"/>
      <c r="N35" s="8"/>
      <c r="O35" s="421" t="str">
        <f t="shared" si="0"/>
        <v/>
      </c>
      <c r="P35" s="421"/>
      <c r="Q35" s="421"/>
    </row>
    <row r="36" spans="1:17" ht="15.6" customHeight="1" x14ac:dyDescent="0.25">
      <c r="A36" s="1"/>
      <c r="B36" s="1"/>
      <c r="C36" s="1"/>
      <c r="D36" s="1"/>
      <c r="E36" s="1"/>
      <c r="F36" s="1"/>
      <c r="G36" s="1"/>
      <c r="H36" s="8"/>
      <c r="I36" s="8"/>
      <c r="J36" s="8"/>
      <c r="K36" s="8"/>
      <c r="L36" s="8"/>
      <c r="M36" s="16"/>
      <c r="N36" s="8"/>
      <c r="O36" s="421" t="str">
        <f t="shared" si="0"/>
        <v/>
      </c>
      <c r="P36" s="421"/>
      <c r="Q36" s="421"/>
    </row>
    <row r="37" spans="1:17" ht="15.6" customHeight="1" x14ac:dyDescent="0.25">
      <c r="A37" s="1"/>
      <c r="B37" s="1"/>
      <c r="C37" s="1"/>
      <c r="D37" s="1"/>
      <c r="E37" s="1"/>
      <c r="F37" s="1"/>
      <c r="G37" s="1"/>
      <c r="H37" s="7"/>
      <c r="I37" s="7"/>
      <c r="J37" s="7"/>
      <c r="K37" s="7"/>
      <c r="L37" s="7"/>
      <c r="M37" s="16"/>
      <c r="N37" s="8"/>
      <c r="O37" s="421" t="str">
        <f t="shared" si="0"/>
        <v/>
      </c>
      <c r="P37" s="421"/>
      <c r="Q37" s="421"/>
    </row>
    <row r="38" spans="1:17" ht="15.6" customHeight="1" x14ac:dyDescent="0.25">
      <c r="A38" s="1"/>
      <c r="B38" s="1"/>
      <c r="C38" s="1"/>
      <c r="D38" s="1"/>
      <c r="E38" s="1"/>
      <c r="F38" s="1"/>
      <c r="G38" s="1"/>
      <c r="H38" s="7"/>
      <c r="I38" s="7"/>
      <c r="J38" s="7"/>
      <c r="K38" s="7"/>
      <c r="L38" s="7"/>
      <c r="M38" s="16"/>
      <c r="N38" s="8"/>
      <c r="O38" s="421" t="str">
        <f t="shared" si="0"/>
        <v/>
      </c>
      <c r="P38" s="421"/>
      <c r="Q38" s="421"/>
    </row>
    <row r="39" spans="1:17" ht="15.6" customHeight="1" x14ac:dyDescent="0.25">
      <c r="A39" s="1"/>
      <c r="B39" s="1"/>
      <c r="C39" s="1"/>
      <c r="D39" s="1"/>
      <c r="E39" s="1"/>
      <c r="F39" s="1"/>
      <c r="G39" s="1"/>
      <c r="H39" s="7"/>
      <c r="I39" s="7"/>
      <c r="J39" s="7"/>
      <c r="K39" s="7"/>
      <c r="L39" s="7"/>
      <c r="M39" s="16"/>
      <c r="N39" s="8"/>
      <c r="O39" s="421" t="str">
        <f t="shared" si="0"/>
        <v/>
      </c>
      <c r="P39" s="421"/>
      <c r="Q39" s="421"/>
    </row>
    <row r="40" spans="1:17" ht="15.6" customHeight="1" x14ac:dyDescent="0.25">
      <c r="A40" s="1"/>
      <c r="B40" s="1"/>
      <c r="C40" s="1"/>
      <c r="D40" s="1"/>
      <c r="E40" s="1"/>
      <c r="F40" s="1"/>
      <c r="G40" s="1"/>
      <c r="H40" s="7"/>
      <c r="I40" s="7"/>
      <c r="J40" s="7"/>
      <c r="K40" s="7"/>
      <c r="L40" s="7"/>
      <c r="M40" s="16"/>
      <c r="N40" s="8"/>
      <c r="O40" s="421" t="str">
        <f t="shared" si="0"/>
        <v/>
      </c>
      <c r="P40" s="421"/>
      <c r="Q40" s="421"/>
    </row>
    <row r="41" spans="1:17" ht="15.6" customHeight="1" x14ac:dyDescent="0.25">
      <c r="A41" s="1"/>
      <c r="B41" s="1"/>
      <c r="C41" s="1"/>
      <c r="D41" s="1"/>
      <c r="E41" s="1"/>
      <c r="F41" s="1"/>
      <c r="G41" s="1"/>
      <c r="H41" s="7"/>
      <c r="I41" s="7"/>
      <c r="J41" s="7"/>
      <c r="K41" s="7"/>
      <c r="L41" s="7"/>
      <c r="M41" s="16"/>
      <c r="N41" s="8"/>
      <c r="O41" s="421" t="str">
        <f t="shared" si="0"/>
        <v/>
      </c>
      <c r="P41" s="421"/>
      <c r="Q41" s="421"/>
    </row>
    <row r="42" spans="1:17" ht="15.6" customHeight="1" x14ac:dyDescent="0.25">
      <c r="A42" s="1"/>
      <c r="B42" s="1"/>
      <c r="C42" s="1"/>
      <c r="D42" s="1"/>
      <c r="E42" s="1"/>
      <c r="F42" s="1"/>
      <c r="G42" s="1"/>
      <c r="H42" s="7"/>
      <c r="I42" s="7"/>
      <c r="J42" s="7"/>
      <c r="K42" s="7"/>
      <c r="L42" s="7"/>
      <c r="M42" s="16"/>
      <c r="N42" s="8"/>
      <c r="O42" s="421" t="str">
        <f t="shared" si="0"/>
        <v/>
      </c>
      <c r="P42" s="421"/>
      <c r="Q42" s="421"/>
    </row>
    <row r="43" spans="1:17" ht="15.6" customHeight="1" x14ac:dyDescent="0.25">
      <c r="A43" s="1"/>
      <c r="B43" s="1"/>
      <c r="C43" s="1"/>
      <c r="D43" s="1"/>
      <c r="E43" s="1"/>
      <c r="F43" s="1"/>
      <c r="G43" s="1"/>
      <c r="H43" s="7"/>
      <c r="I43" s="7"/>
      <c r="J43" s="7"/>
      <c r="K43" s="7"/>
      <c r="L43" s="7"/>
      <c r="M43" s="16"/>
      <c r="N43" s="8"/>
      <c r="O43" s="421" t="str">
        <f t="shared" si="0"/>
        <v/>
      </c>
      <c r="P43" s="421"/>
      <c r="Q43" s="421"/>
    </row>
    <row r="44" spans="1:17" ht="15.6" customHeight="1" x14ac:dyDescent="0.25">
      <c r="A44" s="1"/>
      <c r="B44" s="1"/>
      <c r="C44" s="1"/>
      <c r="D44" s="1"/>
      <c r="E44" s="1"/>
      <c r="F44" s="1"/>
      <c r="G44" s="1"/>
      <c r="H44" s="7"/>
      <c r="I44" s="7"/>
      <c r="J44" s="7"/>
      <c r="K44" s="7"/>
      <c r="L44" s="7"/>
      <c r="M44" s="16"/>
      <c r="N44" s="8"/>
      <c r="O44" s="421" t="str">
        <f t="shared" si="0"/>
        <v/>
      </c>
      <c r="P44" s="421"/>
      <c r="Q44" s="421"/>
    </row>
    <row r="45" spans="1:17" ht="15.6" customHeight="1" x14ac:dyDescent="0.25">
      <c r="A45" s="1"/>
      <c r="B45" s="1"/>
      <c r="C45" s="1"/>
      <c r="D45" s="1"/>
      <c r="E45" s="1"/>
      <c r="F45" s="1"/>
      <c r="G45" s="1"/>
      <c r="H45" s="7"/>
      <c r="I45" s="7"/>
      <c r="J45" s="7"/>
      <c r="K45" s="7"/>
      <c r="L45" s="7"/>
      <c r="M45" s="16"/>
      <c r="N45" s="8"/>
      <c r="O45" s="421" t="str">
        <f t="shared" si="0"/>
        <v/>
      </c>
      <c r="P45" s="421"/>
      <c r="Q45" s="421"/>
    </row>
    <row r="46" spans="1:17" ht="15.6" customHeight="1" x14ac:dyDescent="0.25">
      <c r="A46" s="1"/>
      <c r="B46" s="1"/>
      <c r="C46" s="1"/>
      <c r="D46" s="1"/>
      <c r="E46" s="1"/>
      <c r="F46" s="1"/>
      <c r="G46" s="1"/>
      <c r="H46" s="7"/>
      <c r="I46" s="7"/>
      <c r="J46" s="7"/>
      <c r="K46" s="7"/>
      <c r="L46" s="7"/>
      <c r="M46" s="16"/>
      <c r="N46" s="8"/>
      <c r="O46" s="421" t="str">
        <f t="shared" si="0"/>
        <v/>
      </c>
      <c r="P46" s="421"/>
      <c r="Q46" s="421"/>
    </row>
    <row r="47" spans="1:17" ht="15.6" customHeight="1" x14ac:dyDescent="0.25">
      <c r="A47" s="1"/>
      <c r="B47" s="1"/>
      <c r="C47" s="1"/>
      <c r="D47" s="1"/>
      <c r="E47" s="1"/>
      <c r="F47" s="1"/>
      <c r="G47" s="1"/>
      <c r="H47" s="7"/>
      <c r="I47" s="7"/>
      <c r="J47" s="7"/>
      <c r="K47" s="7"/>
      <c r="L47" s="7"/>
      <c r="M47" s="16"/>
      <c r="N47" s="8"/>
      <c r="O47" s="421" t="str">
        <f t="shared" si="0"/>
        <v/>
      </c>
      <c r="P47" s="421"/>
      <c r="Q47" s="421"/>
    </row>
    <row r="48" spans="1:17" ht="15.6" customHeight="1" x14ac:dyDescent="0.25">
      <c r="A48" s="1"/>
      <c r="B48" s="1"/>
      <c r="C48" s="1"/>
      <c r="D48" s="1"/>
      <c r="E48" s="1"/>
      <c r="F48" s="1"/>
      <c r="G48" s="1"/>
      <c r="H48" s="7"/>
      <c r="I48" s="7"/>
      <c r="J48" s="7"/>
      <c r="K48" s="7"/>
      <c r="L48" s="7"/>
      <c r="M48" s="16"/>
      <c r="N48" s="8"/>
      <c r="O48" s="421" t="str">
        <f t="shared" si="0"/>
        <v/>
      </c>
      <c r="P48" s="421"/>
      <c r="Q48" s="421"/>
    </row>
    <row r="49" spans="1:17" ht="15.6" customHeight="1" x14ac:dyDescent="0.25">
      <c r="A49" s="1"/>
      <c r="B49" s="1"/>
      <c r="C49" s="1"/>
      <c r="D49" s="1"/>
      <c r="E49" s="1"/>
      <c r="F49" s="1"/>
      <c r="G49" s="1"/>
      <c r="H49" s="7"/>
      <c r="I49" s="7"/>
      <c r="J49" s="7"/>
      <c r="K49" s="7"/>
      <c r="L49" s="7"/>
      <c r="M49" s="16"/>
      <c r="N49" s="8"/>
      <c r="O49" s="421" t="str">
        <f t="shared" si="0"/>
        <v/>
      </c>
      <c r="P49" s="421"/>
      <c r="Q49" s="421"/>
    </row>
    <row r="50" spans="1:17" ht="15.6" customHeight="1" x14ac:dyDescent="0.25">
      <c r="A50" s="1"/>
      <c r="B50" s="1"/>
      <c r="C50" s="1"/>
      <c r="D50" s="1"/>
      <c r="E50" s="1"/>
      <c r="F50" s="1"/>
      <c r="G50" s="1"/>
      <c r="H50" s="7"/>
      <c r="I50" s="7"/>
      <c r="J50" s="7"/>
      <c r="K50" s="7"/>
      <c r="L50" s="7"/>
      <c r="M50" s="16"/>
      <c r="N50" s="8"/>
      <c r="O50" s="421" t="str">
        <f t="shared" si="0"/>
        <v/>
      </c>
      <c r="P50" s="421"/>
      <c r="Q50" s="421"/>
    </row>
    <row r="51" spans="1:17" ht="15.6" customHeight="1" x14ac:dyDescent="0.25">
      <c r="A51" s="1"/>
      <c r="B51" s="1"/>
      <c r="C51" s="1"/>
      <c r="D51" s="1"/>
      <c r="E51" s="1"/>
      <c r="F51" s="1"/>
      <c r="G51" s="1"/>
      <c r="H51" s="7"/>
      <c r="I51" s="7"/>
      <c r="J51" s="7"/>
      <c r="K51" s="7"/>
      <c r="L51" s="7"/>
      <c r="M51" s="16"/>
      <c r="N51" s="8"/>
      <c r="O51" s="421" t="str">
        <f t="shared" si="0"/>
        <v/>
      </c>
      <c r="P51" s="421"/>
      <c r="Q51" s="421"/>
    </row>
    <row r="52" spans="1:17" ht="15.6" customHeight="1" x14ac:dyDescent="0.25">
      <c r="A52" s="1"/>
      <c r="B52" s="1"/>
      <c r="C52" s="1"/>
      <c r="D52" s="1"/>
      <c r="E52" s="1"/>
      <c r="F52" s="1"/>
      <c r="G52" s="1"/>
      <c r="H52" s="7"/>
      <c r="I52" s="7"/>
      <c r="J52" s="7"/>
      <c r="K52" s="7"/>
      <c r="L52" s="7"/>
      <c r="M52" s="16"/>
      <c r="N52" s="8"/>
      <c r="O52" s="421" t="str">
        <f t="shared" si="0"/>
        <v/>
      </c>
      <c r="P52" s="421"/>
      <c r="Q52" s="421"/>
    </row>
    <row r="53" spans="1:17" ht="15.6" customHeight="1" x14ac:dyDescent="0.25">
      <c r="A53" s="1"/>
      <c r="B53" s="1"/>
      <c r="C53" s="1"/>
      <c r="D53" s="1"/>
      <c r="E53" s="1"/>
      <c r="F53" s="1"/>
      <c r="G53" s="1"/>
      <c r="H53" s="7"/>
      <c r="I53" s="7"/>
      <c r="J53" s="7"/>
      <c r="K53" s="7"/>
      <c r="L53" s="7"/>
      <c r="M53" s="16"/>
      <c r="N53" s="8"/>
      <c r="O53" s="421" t="str">
        <f t="shared" si="0"/>
        <v/>
      </c>
      <c r="P53" s="421"/>
      <c r="Q53" s="421"/>
    </row>
    <row r="54" spans="1:17" x14ac:dyDescent="0.25">
      <c r="A54" s="217"/>
      <c r="B54" s="217"/>
      <c r="C54" s="217"/>
      <c r="D54" s="218"/>
      <c r="E54" s="84"/>
    </row>
    <row r="55" spans="1:17" ht="27.6" customHeight="1" x14ac:dyDescent="0.25">
      <c r="A55" s="347" t="s">
        <v>250</v>
      </c>
      <c r="B55" s="347"/>
      <c r="C55" s="347"/>
      <c r="D55" s="347"/>
      <c r="E55" s="347"/>
      <c r="G55" s="20" t="s">
        <v>252</v>
      </c>
      <c r="H55" s="11"/>
      <c r="I55" s="11"/>
    </row>
    <row r="56" spans="1:17" x14ac:dyDescent="0.25">
      <c r="A56" s="348" t="s">
        <v>28</v>
      </c>
      <c r="B56" s="348"/>
      <c r="C56" s="348"/>
      <c r="D56" s="348"/>
      <c r="E56" s="348"/>
      <c r="G56" s="85"/>
    </row>
    <row r="57" spans="1:17" x14ac:dyDescent="0.25">
      <c r="B57" s="85"/>
      <c r="E57" s="86"/>
      <c r="F57" s="86"/>
      <c r="G57" s="85"/>
      <c r="I57" s="453"/>
      <c r="J57" s="42"/>
      <c r="K57" s="42"/>
    </row>
    <row r="58" spans="1:17" x14ac:dyDescent="0.25">
      <c r="B58" s="85"/>
      <c r="E58" s="456" t="s">
        <v>52</v>
      </c>
      <c r="F58" s="457"/>
      <c r="G58" s="45" t="s">
        <v>53</v>
      </c>
      <c r="H58" s="304"/>
      <c r="I58" s="454"/>
    </row>
    <row r="59" spans="1:17" x14ac:dyDescent="0.25">
      <c r="E59" s="452">
        <f>'1. SOUHRNNÉ INFORMACE'!A48</f>
        <v>0</v>
      </c>
      <c r="F59" s="452"/>
      <c r="G59" s="46"/>
      <c r="H59" s="293"/>
      <c r="I59" s="455"/>
    </row>
    <row r="60" spans="1:17" x14ac:dyDescent="0.25">
      <c r="E60" s="452">
        <f>'1. SOUHRNNÉ INFORMACE'!A49</f>
        <v>0</v>
      </c>
      <c r="F60" s="452"/>
      <c r="G60" s="46"/>
      <c r="H60" s="42"/>
      <c r="I60" s="219" t="s">
        <v>69</v>
      </c>
    </row>
    <row r="61" spans="1:17" x14ac:dyDescent="0.25">
      <c r="E61" s="452">
        <f>'1. SOUHRNNÉ INFORMACE'!A50</f>
        <v>0</v>
      </c>
      <c r="F61" s="452"/>
      <c r="G61" s="46"/>
      <c r="H61" s="42"/>
      <c r="I61" s="219"/>
    </row>
    <row r="62" spans="1:17" x14ac:dyDescent="0.25">
      <c r="E62" s="452">
        <f>'1. SOUHRNNÉ INFORMACE'!A51</f>
        <v>0</v>
      </c>
      <c r="F62" s="452"/>
      <c r="G62" s="46"/>
      <c r="H62" s="42"/>
    </row>
    <row r="63" spans="1:17" x14ac:dyDescent="0.25">
      <c r="G63" s="77"/>
      <c r="H63" s="42"/>
      <c r="I63" s="42"/>
    </row>
    <row r="64" spans="1:17" x14ac:dyDescent="0.25">
      <c r="G64" s="77"/>
    </row>
    <row r="65" spans="2:7" x14ac:dyDescent="0.25">
      <c r="G65" s="77"/>
    </row>
    <row r="66" spans="2:7" x14ac:dyDescent="0.25">
      <c r="G66" s="77"/>
    </row>
    <row r="67" spans="2:7" x14ac:dyDescent="0.25">
      <c r="G67" s="77"/>
    </row>
    <row r="72" spans="2:7" x14ac:dyDescent="0.25">
      <c r="B72" s="77"/>
      <c r="C72" s="77"/>
      <c r="D72" s="77"/>
      <c r="E72" s="84"/>
    </row>
    <row r="73" spans="2:7" x14ac:dyDescent="0.25">
      <c r="B73" s="77"/>
      <c r="C73" s="77"/>
      <c r="D73" s="77"/>
      <c r="E73" s="84"/>
    </row>
    <row r="74" spans="2:7" x14ac:dyDescent="0.25">
      <c r="B74" s="77"/>
      <c r="C74" s="77"/>
      <c r="D74" s="77"/>
      <c r="E74" s="84"/>
    </row>
    <row r="75" spans="2:7" x14ac:dyDescent="0.25">
      <c r="B75" s="77"/>
      <c r="C75" s="77"/>
      <c r="D75" s="77"/>
      <c r="E75" s="84"/>
    </row>
    <row r="76" spans="2:7" x14ac:dyDescent="0.25">
      <c r="B76" s="77"/>
      <c r="C76" s="77"/>
      <c r="D76" s="77"/>
      <c r="E76" s="84"/>
    </row>
    <row r="77" spans="2:7" x14ac:dyDescent="0.25">
      <c r="B77" s="77"/>
      <c r="C77" s="77"/>
      <c r="D77" s="77"/>
      <c r="E77" s="84"/>
    </row>
    <row r="78" spans="2:7" x14ac:dyDescent="0.25">
      <c r="B78" s="77"/>
      <c r="C78" s="77"/>
      <c r="D78" s="77"/>
      <c r="E78" s="84"/>
    </row>
    <row r="79" spans="2:7" x14ac:dyDescent="0.25">
      <c r="B79" s="77"/>
      <c r="C79" s="77"/>
      <c r="D79" s="77"/>
      <c r="E79" s="84"/>
    </row>
    <row r="80" spans="2:7" x14ac:dyDescent="0.25">
      <c r="B80" s="77"/>
      <c r="C80" s="77"/>
      <c r="D80" s="77"/>
      <c r="E80" s="84"/>
    </row>
    <row r="81" spans="2:5" x14ac:dyDescent="0.25">
      <c r="B81" s="77"/>
      <c r="C81" s="77"/>
      <c r="D81" s="77"/>
      <c r="E81" s="84"/>
    </row>
    <row r="82" spans="2:5" x14ac:dyDescent="0.25">
      <c r="B82" s="77"/>
      <c r="C82" s="77"/>
      <c r="D82" s="77"/>
      <c r="E82" s="84"/>
    </row>
    <row r="83" spans="2:5" x14ac:dyDescent="0.25">
      <c r="B83" s="77"/>
      <c r="C83" s="77"/>
      <c r="D83" s="77"/>
      <c r="E83" s="84"/>
    </row>
    <row r="84" spans="2:5" x14ac:dyDescent="0.25">
      <c r="B84" s="77"/>
      <c r="C84" s="77"/>
      <c r="D84" s="77"/>
      <c r="E84" s="84"/>
    </row>
    <row r="85" spans="2:5" x14ac:dyDescent="0.25">
      <c r="B85" s="77"/>
      <c r="C85" s="77"/>
      <c r="D85" s="77"/>
      <c r="E85" s="84"/>
    </row>
    <row r="86" spans="2:5" x14ac:dyDescent="0.25">
      <c r="B86" s="77"/>
      <c r="C86" s="77"/>
      <c r="D86" s="77"/>
      <c r="E86" s="84"/>
    </row>
    <row r="87" spans="2:5" x14ac:dyDescent="0.25">
      <c r="B87" s="77"/>
      <c r="C87" s="77"/>
      <c r="D87" s="77"/>
      <c r="E87" s="84"/>
    </row>
    <row r="88" spans="2:5" x14ac:dyDescent="0.25">
      <c r="B88" s="77"/>
      <c r="C88" s="77"/>
      <c r="D88" s="77"/>
      <c r="E88" s="84"/>
    </row>
    <row r="89" spans="2:5" x14ac:dyDescent="0.25">
      <c r="B89" s="77"/>
      <c r="C89" s="77"/>
      <c r="D89" s="77"/>
      <c r="E89" s="84"/>
    </row>
    <row r="90" spans="2:5" x14ac:dyDescent="0.25">
      <c r="B90" s="77"/>
      <c r="C90" s="77"/>
      <c r="D90" s="77"/>
      <c r="E90" s="84"/>
    </row>
    <row r="91" spans="2:5" x14ac:dyDescent="0.25">
      <c r="B91" s="77"/>
      <c r="C91" s="77"/>
      <c r="D91" s="77"/>
      <c r="E91" s="84"/>
    </row>
    <row r="92" spans="2:5" x14ac:dyDescent="0.25">
      <c r="B92" s="77"/>
      <c r="C92" s="77"/>
      <c r="D92" s="77"/>
      <c r="E92" s="84"/>
    </row>
    <row r="93" spans="2:5" x14ac:dyDescent="0.25">
      <c r="B93" s="77"/>
      <c r="C93" s="77"/>
      <c r="D93" s="77"/>
      <c r="E93" s="84"/>
    </row>
    <row r="94" spans="2:5" x14ac:dyDescent="0.25">
      <c r="B94" s="77"/>
      <c r="C94" s="77"/>
      <c r="D94" s="77"/>
      <c r="E94" s="84"/>
    </row>
    <row r="95" spans="2:5" x14ac:dyDescent="0.25">
      <c r="B95" s="77"/>
      <c r="C95" s="77"/>
      <c r="D95" s="77"/>
      <c r="E95" s="84"/>
    </row>
    <row r="96" spans="2:5" x14ac:dyDescent="0.25">
      <c r="B96" s="77"/>
      <c r="C96" s="77"/>
      <c r="D96" s="77"/>
      <c r="E96" s="84"/>
    </row>
    <row r="97" spans="2:5" x14ac:dyDescent="0.25">
      <c r="B97" s="77"/>
      <c r="C97" s="77"/>
      <c r="D97" s="77"/>
      <c r="E97" s="84"/>
    </row>
    <row r="98" spans="2:5" x14ac:dyDescent="0.25">
      <c r="B98" s="77"/>
      <c r="C98" s="77"/>
      <c r="D98" s="77"/>
      <c r="E98" s="84"/>
    </row>
    <row r="99" spans="2:5" x14ac:dyDescent="0.25">
      <c r="B99" s="77"/>
      <c r="C99" s="77"/>
      <c r="D99" s="77"/>
      <c r="E99" s="84"/>
    </row>
    <row r="100" spans="2:5" x14ac:dyDescent="0.25">
      <c r="B100" s="77"/>
      <c r="C100" s="77"/>
      <c r="D100" s="77"/>
      <c r="E100" s="84"/>
    </row>
    <row r="101" spans="2:5" x14ac:dyDescent="0.25">
      <c r="B101" s="77"/>
      <c r="C101" s="77"/>
      <c r="D101" s="77"/>
      <c r="E101" s="84"/>
    </row>
    <row r="102" spans="2:5" x14ac:dyDescent="0.25">
      <c r="B102" s="77"/>
      <c r="C102" s="77"/>
      <c r="D102" s="77"/>
      <c r="E102" s="84"/>
    </row>
    <row r="103" spans="2:5" x14ac:dyDescent="0.25">
      <c r="B103" s="77"/>
      <c r="C103" s="77"/>
      <c r="D103" s="77"/>
      <c r="E103" s="84"/>
    </row>
    <row r="104" spans="2:5" x14ac:dyDescent="0.25">
      <c r="B104" s="77"/>
      <c r="C104" s="77"/>
      <c r="D104" s="77"/>
      <c r="E104" s="84"/>
    </row>
    <row r="105" spans="2:5" x14ac:dyDescent="0.25">
      <c r="B105" s="77"/>
      <c r="C105" s="77"/>
      <c r="D105" s="77"/>
      <c r="E105" s="84"/>
    </row>
    <row r="106" spans="2:5" x14ac:dyDescent="0.25">
      <c r="B106" s="77"/>
      <c r="C106" s="77"/>
      <c r="D106" s="77"/>
      <c r="E106" s="84"/>
    </row>
    <row r="107" spans="2:5" x14ac:dyDescent="0.25">
      <c r="B107" s="77"/>
      <c r="C107" s="77"/>
      <c r="D107" s="77"/>
      <c r="E107" s="84"/>
    </row>
    <row r="108" spans="2:5" x14ac:dyDescent="0.25">
      <c r="B108" s="77"/>
      <c r="C108" s="77"/>
      <c r="D108" s="77"/>
      <c r="E108" s="84"/>
    </row>
    <row r="109" spans="2:5" x14ac:dyDescent="0.25">
      <c r="B109" s="77"/>
      <c r="C109" s="77"/>
      <c r="D109" s="77"/>
      <c r="E109" s="84"/>
    </row>
    <row r="110" spans="2:5" x14ac:dyDescent="0.25">
      <c r="B110" s="77"/>
      <c r="C110" s="77"/>
      <c r="D110" s="77"/>
      <c r="E110" s="84"/>
    </row>
    <row r="111" spans="2:5" x14ac:dyDescent="0.25">
      <c r="B111" s="77"/>
      <c r="C111" s="77"/>
      <c r="D111" s="77"/>
      <c r="E111" s="84"/>
    </row>
    <row r="112" spans="2:5" x14ac:dyDescent="0.25">
      <c r="B112" s="77"/>
      <c r="C112" s="77"/>
      <c r="D112" s="77"/>
      <c r="E112" s="84"/>
    </row>
    <row r="113" spans="2:5" x14ac:dyDescent="0.25">
      <c r="B113" s="77"/>
      <c r="C113" s="77"/>
      <c r="D113" s="77"/>
      <c r="E113" s="84"/>
    </row>
    <row r="114" spans="2:5" x14ac:dyDescent="0.25">
      <c r="B114" s="77"/>
      <c r="C114" s="77"/>
      <c r="D114" s="77"/>
      <c r="E114" s="84"/>
    </row>
  </sheetData>
  <sheetProtection algorithmName="SHA-512" hashValue="15zxVrUbUx9AkVMn77kczyP2OVDcdUCZ6K7++vyEHmGRnF2wXqBAyMrWxNO9rcY6Bggtbjld7/2QHQr0AksdiQ==" saltValue="9cztWHzVcz+EvbJjK97jXA==" spinCount="100000" sheet="1" insertRows="0"/>
  <mergeCells count="64">
    <mergeCell ref="E62:F62"/>
    <mergeCell ref="O50:Q50"/>
    <mergeCell ref="O51:Q51"/>
    <mergeCell ref="O52:Q52"/>
    <mergeCell ref="O53:Q53"/>
    <mergeCell ref="A55:E55"/>
    <mergeCell ref="A56:E56"/>
    <mergeCell ref="I57:I59"/>
    <mergeCell ref="E58:F58"/>
    <mergeCell ref="E59:F59"/>
    <mergeCell ref="E60:F60"/>
    <mergeCell ref="E61:F61"/>
    <mergeCell ref="O49:Q49"/>
    <mergeCell ref="O38:Q38"/>
    <mergeCell ref="O39:Q39"/>
    <mergeCell ref="O40:Q40"/>
    <mergeCell ref="O41:Q41"/>
    <mergeCell ref="O42:Q42"/>
    <mergeCell ref="O43:Q43"/>
    <mergeCell ref="O44:Q44"/>
    <mergeCell ref="O45:Q45"/>
    <mergeCell ref="O46:Q46"/>
    <mergeCell ref="O47:Q47"/>
    <mergeCell ref="O48:Q48"/>
    <mergeCell ref="O37:Q37"/>
    <mergeCell ref="O26:Q26"/>
    <mergeCell ref="O27:Q27"/>
    <mergeCell ref="O28:Q28"/>
    <mergeCell ref="O29:Q29"/>
    <mergeCell ref="O30:Q30"/>
    <mergeCell ref="O31:Q31"/>
    <mergeCell ref="O32:Q32"/>
    <mergeCell ref="O33:Q33"/>
    <mergeCell ref="O34:Q34"/>
    <mergeCell ref="O35:Q35"/>
    <mergeCell ref="O36:Q36"/>
    <mergeCell ref="O25:Q25"/>
    <mergeCell ref="O14:Q14"/>
    <mergeCell ref="O15:Q15"/>
    <mergeCell ref="O16:Q16"/>
    <mergeCell ref="O17:Q17"/>
    <mergeCell ref="O18:Q18"/>
    <mergeCell ref="O19:Q19"/>
    <mergeCell ref="O20:Q20"/>
    <mergeCell ref="O21:Q21"/>
    <mergeCell ref="O22:Q22"/>
    <mergeCell ref="O23:Q23"/>
    <mergeCell ref="O24:Q24"/>
    <mergeCell ref="O13:Q13"/>
    <mergeCell ref="B1:C1"/>
    <mergeCell ref="D1:D4"/>
    <mergeCell ref="G1:G2"/>
    <mergeCell ref="M1:Q8"/>
    <mergeCell ref="B2:C2"/>
    <mergeCell ref="B3:C3"/>
    <mergeCell ref="B4:C4"/>
    <mergeCell ref="A6:B6"/>
    <mergeCell ref="J7:J11"/>
    <mergeCell ref="A8:C8"/>
    <mergeCell ref="I8:I11"/>
    <mergeCell ref="K8:K11"/>
    <mergeCell ref="F9:F10"/>
    <mergeCell ref="M9:M10"/>
    <mergeCell ref="O12:Q12"/>
  </mergeCells>
  <conditionalFormatting sqref="D8 A13:G53">
    <cfRule type="cellIs" dxfId="44" priority="22" operator="equal">
      <formula>0</formula>
    </cfRule>
  </conditionalFormatting>
  <conditionalFormatting sqref="H13">
    <cfRule type="expression" dxfId="43" priority="21">
      <formula>$E13&lt;&gt;""</formula>
    </cfRule>
  </conditionalFormatting>
  <conditionalFormatting sqref="I13:K13">
    <cfRule type="expression" dxfId="42" priority="20">
      <formula>$E13&lt;&gt;""</formula>
    </cfRule>
  </conditionalFormatting>
  <conditionalFormatting sqref="L13">
    <cfRule type="expression" dxfId="41" priority="19">
      <formula>$E13&lt;&gt;""</formula>
    </cfRule>
  </conditionalFormatting>
  <conditionalFormatting sqref="H14:H29">
    <cfRule type="expression" dxfId="40" priority="18">
      <formula>$E14&lt;&gt;""</formula>
    </cfRule>
  </conditionalFormatting>
  <conditionalFormatting sqref="I14:K29">
    <cfRule type="expression" dxfId="39" priority="17">
      <formula>$E14&lt;&gt;""</formula>
    </cfRule>
  </conditionalFormatting>
  <conditionalFormatting sqref="L14:L29">
    <cfRule type="expression" dxfId="38" priority="16">
      <formula>$E14&lt;&gt;""</formula>
    </cfRule>
  </conditionalFormatting>
  <conditionalFormatting sqref="H30:H53">
    <cfRule type="expression" dxfId="37" priority="15">
      <formula>$E30&lt;&gt;""</formula>
    </cfRule>
  </conditionalFormatting>
  <conditionalFormatting sqref="I30:K53">
    <cfRule type="expression" dxfId="36" priority="14">
      <formula>$E30&lt;&gt;""</formula>
    </cfRule>
  </conditionalFormatting>
  <conditionalFormatting sqref="L30:L53">
    <cfRule type="expression" dxfId="35" priority="13">
      <formula>$E30&lt;&gt;""</formula>
    </cfRule>
  </conditionalFormatting>
  <conditionalFormatting sqref="E59:E62">
    <cfRule type="cellIs" dxfId="34" priority="12" operator="equal">
      <formula>0</formula>
    </cfRule>
  </conditionalFormatting>
  <conditionalFormatting sqref="G1">
    <cfRule type="cellIs" dxfId="33" priority="11" operator="equal">
      <formula>0</formula>
    </cfRule>
  </conditionalFormatting>
  <conditionalFormatting sqref="G1">
    <cfRule type="containsText" dxfId="32" priority="10" operator="containsText" text="21">
      <formula>NOT(ISERROR(SEARCH("21",G1)))</formula>
    </cfRule>
  </conditionalFormatting>
  <conditionalFormatting sqref="M1:M8">
    <cfRule type="containsText" dxfId="31" priority="2" operator="containsText" text="Vyplňte, prosím, pouze žluté buňky">
      <formula>NOT(ISERROR(SEARCH("Vyplňte, prosím, pouze žluté buňky",M1)))</formula>
    </cfRule>
  </conditionalFormatting>
  <conditionalFormatting sqref="M13:M53">
    <cfRule type="cellIs" dxfId="30" priority="3" operator="equal">
      <formula>0</formula>
    </cfRule>
    <cfRule type="cellIs" dxfId="29" priority="4" operator="equal">
      <formula>1</formula>
    </cfRule>
    <cfRule type="containsText" dxfId="28" priority="7" operator="containsText" text="NE">
      <formula>NOT(ISERROR(SEARCH("NE",M13)))</formula>
    </cfRule>
    <cfRule type="containsText" dxfId="27" priority="8" operator="containsText" text="ANO">
      <formula>NOT(ISERROR(SEARCH("ANO",M13)))</formula>
    </cfRule>
    <cfRule type="cellIs" dxfId="26" priority="9" operator="equal">
      <formula>0</formula>
    </cfRule>
  </conditionalFormatting>
  <conditionalFormatting sqref="O13:O53">
    <cfRule type="containsText" dxfId="25" priority="5" operator="containsText" text="požádat">
      <formula>NOT(ISERROR(SEARCH("požádat",O13)))</formula>
    </cfRule>
    <cfRule type="containsText" dxfId="24" priority="6" operator="containsText" text="informovat">
      <formula>NOT(ISERROR(SEARCH("informovat",O13)))</formula>
    </cfRule>
  </conditionalFormatting>
  <conditionalFormatting sqref="N13:N53">
    <cfRule type="expression" dxfId="23" priority="1">
      <formula>$E13&lt;&gt;""</formula>
    </cfRule>
  </conditionalFormatting>
  <dataValidations count="3">
    <dataValidation type="list" allowBlank="1" showInputMessage="1" showErrorMessage="1" sqref="E13:E53" xr:uid="{264E51DA-D8AA-4A2D-98D7-DA063265FEEC}">
      <formula1>"příkazní smlouva na výkon činnosti,smlouva o spolupráci,jiná dle NOZ"</formula1>
    </dataValidation>
    <dataValidation type="list" allowBlank="1" showInputMessage="1" showErrorMessage="1" sqref="N13:N53" xr:uid="{486AA61E-2111-4E5E-96C4-A285AE91D0FC}">
      <formula1>"A,B,C"</formula1>
    </dataValidation>
    <dataValidation type="list" allowBlank="1" showInputMessage="1" showErrorMessage="1" sqref="M13:M53" xr:uid="{4A14EE00-441A-4E23-9CDD-A3E569BA2CA1}">
      <formula1>"1,0"</formula1>
    </dataValidation>
  </dataValidations>
  <pageMargins left="0.11811023622047245" right="0.11811023622047245" top="0.15748031496062992" bottom="0.15748031496062992" header="0.31496062992125984" footer="0.31496062992125984"/>
  <pageSetup paperSize="9" scale="5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BBF69-6098-4CDA-A0ED-1CEB4F44C1D6}">
  <sheetPr>
    <pageSetUpPr fitToPage="1"/>
  </sheetPr>
  <dimension ref="A1:T55"/>
  <sheetViews>
    <sheetView showGridLines="0" zoomScaleNormal="100" workbookViewId="0">
      <selection activeCell="D12" sqref="D12"/>
    </sheetView>
  </sheetViews>
  <sheetFormatPr defaultColWidth="9.140625" defaultRowHeight="12.75" x14ac:dyDescent="0.2"/>
  <cols>
    <col min="1" max="1" width="6.7109375" style="277" customWidth="1"/>
    <col min="2" max="2" width="16.140625" style="277" customWidth="1"/>
    <col min="3" max="3" width="30.5703125" style="225" customWidth="1"/>
    <col min="4" max="4" width="19.5703125" style="225" customWidth="1"/>
    <col min="5" max="6" width="18.7109375" style="225" customWidth="1"/>
    <col min="7" max="7" width="9.7109375" style="225" bestFit="1" customWidth="1"/>
    <col min="8" max="13" width="9.140625" style="225"/>
    <col min="14" max="14" width="3.42578125" style="226" customWidth="1"/>
    <col min="15" max="15" width="23.42578125" style="225" customWidth="1"/>
    <col min="16" max="16" width="8.28515625" style="225" customWidth="1"/>
    <col min="17" max="16384" width="9.140625" style="225"/>
  </cols>
  <sheetData>
    <row r="1" spans="1:20" s="23" customFormat="1" ht="18.600000000000001" customHeight="1" x14ac:dyDescent="0.25">
      <c r="A1" s="329" t="s">
        <v>70</v>
      </c>
      <c r="B1" s="330"/>
      <c r="C1" s="338" t="str">
        <f>IF('1. SOUHRNNÉ INFORMACE'!B5=0,"",'1. SOUHRNNÉ INFORMACE'!B5)</f>
        <v/>
      </c>
      <c r="D1" s="339"/>
      <c r="E1" s="484">
        <f>'1. SOUHRNNÉ INFORMACE'!B2</f>
        <v>0</v>
      </c>
      <c r="F1" s="485"/>
      <c r="N1" s="220"/>
    </row>
    <row r="2" spans="1:20" s="23" customFormat="1" ht="15.6" customHeight="1" x14ac:dyDescent="0.25">
      <c r="A2" s="333" t="s">
        <v>37</v>
      </c>
      <c r="B2" s="334" t="s">
        <v>37</v>
      </c>
      <c r="C2" s="331" t="str">
        <f>IF('1. SOUHRNNÉ INFORMACE'!B6=0,"",'1. SOUHRNNÉ INFORMACE'!B6)</f>
        <v/>
      </c>
      <c r="D2" s="332"/>
      <c r="E2" s="486"/>
      <c r="F2" s="487"/>
      <c r="I2" s="221"/>
      <c r="N2" s="220"/>
    </row>
    <row r="3" spans="1:20" s="23" customFormat="1" ht="18.600000000000001" customHeight="1" x14ac:dyDescent="0.25">
      <c r="A3" s="333" t="s">
        <v>58</v>
      </c>
      <c r="B3" s="334" t="s">
        <v>58</v>
      </c>
      <c r="C3" s="331" t="str">
        <f>IF('1. SOUHRNNÉ INFORMACE'!B9=0,"",'1. SOUHRNNÉ INFORMACE'!B9)</f>
        <v/>
      </c>
      <c r="D3" s="332"/>
      <c r="E3" s="174"/>
      <c r="F3" s="85"/>
      <c r="L3" s="222"/>
      <c r="N3" s="220"/>
    </row>
    <row r="4" spans="1:20" s="23" customFormat="1" ht="18.600000000000001" customHeight="1" thickBot="1" x14ac:dyDescent="0.3">
      <c r="A4" s="335" t="s">
        <v>59</v>
      </c>
      <c r="B4" s="336" t="s">
        <v>59</v>
      </c>
      <c r="C4" s="331" t="str">
        <f>IF('1. SOUHRNNÉ INFORMACE'!B10=0,"",'1. SOUHRNNÉ INFORMACE'!B10)</f>
        <v/>
      </c>
      <c r="D4" s="332"/>
      <c r="E4" s="174"/>
      <c r="F4" s="85"/>
      <c r="N4" s="220"/>
    </row>
    <row r="5" spans="1:20" ht="5.45" customHeight="1" thickBot="1" x14ac:dyDescent="0.25">
      <c r="A5" s="223"/>
      <c r="B5" s="223"/>
      <c r="C5" s="224"/>
      <c r="D5" s="224"/>
      <c r="E5" s="224"/>
      <c r="F5" s="224"/>
    </row>
    <row r="6" spans="1:20" x14ac:dyDescent="0.2">
      <c r="A6" s="488">
        <f>'1. SOUHRNNÉ INFORMACE'!B2</f>
        <v>0</v>
      </c>
      <c r="B6" s="489"/>
      <c r="C6" s="180">
        <f>'1. SOUHRNNÉ INFORMACE'!B11</f>
        <v>0</v>
      </c>
      <c r="D6" s="227" t="s">
        <v>189</v>
      </c>
      <c r="E6" s="224"/>
      <c r="F6" s="224"/>
      <c r="G6" s="228"/>
      <c r="O6" s="229"/>
    </row>
    <row r="7" spans="1:20" ht="26.45" customHeight="1" x14ac:dyDescent="0.2">
      <c r="A7" s="490" t="s">
        <v>225</v>
      </c>
      <c r="B7" s="490"/>
      <c r="C7" s="12"/>
      <c r="D7" s="231">
        <f>'2. POUŽITÍ DOTACE_CELKEM'!F32+'1. SOUHRNNÉ INFORMACE'!B16</f>
        <v>0</v>
      </c>
      <c r="E7" s="224" t="str">
        <f>IF(('2. POUŽITÍ DOTACE_CELKEM'!E31+'1. SOUHRNNÉ INFORMACE'!B16)='7. Přehled zdrojů'!D7,"OK","CHYBA - prosím zkontrolujte vratku")</f>
        <v>OK</v>
      </c>
      <c r="F7" s="224"/>
      <c r="G7" s="228"/>
      <c r="O7" s="232"/>
    </row>
    <row r="8" spans="1:20" ht="31.15" customHeight="1" x14ac:dyDescent="0.2">
      <c r="A8" s="391" t="s">
        <v>190</v>
      </c>
      <c r="B8" s="391"/>
      <c r="C8" s="391"/>
      <c r="D8" s="391"/>
      <c r="E8" s="391"/>
      <c r="F8" s="391"/>
      <c r="G8" s="411" t="s">
        <v>226</v>
      </c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11"/>
      <c r="T8" s="411"/>
    </row>
    <row r="9" spans="1:20" s="234" customFormat="1" ht="9.6" customHeight="1" thickBot="1" x14ac:dyDescent="0.25">
      <c r="A9" s="233"/>
      <c r="B9" s="233"/>
      <c r="C9" s="233"/>
      <c r="D9" s="233"/>
      <c r="E9" s="233"/>
      <c r="F9" s="233"/>
      <c r="N9" s="235"/>
    </row>
    <row r="10" spans="1:20" ht="49.9" customHeight="1" thickBot="1" x14ac:dyDescent="0.25">
      <c r="A10" s="481" t="s">
        <v>84</v>
      </c>
      <c r="B10" s="482"/>
      <c r="C10" s="483"/>
      <c r="D10" s="236" t="s">
        <v>85</v>
      </c>
      <c r="E10" s="237" t="s">
        <v>86</v>
      </c>
      <c r="F10" s="238" t="s">
        <v>87</v>
      </c>
      <c r="P10" s="239"/>
      <c r="Q10" s="240"/>
    </row>
    <row r="11" spans="1:20" x14ac:dyDescent="0.2">
      <c r="A11" s="241">
        <v>1</v>
      </c>
      <c r="B11" s="242" t="s">
        <v>108</v>
      </c>
      <c r="C11" s="243"/>
      <c r="D11" s="244">
        <f>'1. SOUHRNNÉ INFORMACE'!B11</f>
        <v>0</v>
      </c>
      <c r="E11" s="244">
        <f>'2. POUŽITÍ DOTACE_CELKEM'!E6</f>
        <v>0</v>
      </c>
      <c r="F11" s="245" t="str">
        <f t="shared" ref="F11:F20" si="0">IF($D$39&gt;0,E11/$D$39," ")</f>
        <v xml:space="preserve"> </v>
      </c>
      <c r="G11" s="246" t="str">
        <f>IF(D11&gt;0,IF(E11="","Vyplňte sloupec Čerpané finanční prostředky v Kč"," "),"")</f>
        <v/>
      </c>
    </row>
    <row r="12" spans="1:20" x14ac:dyDescent="0.2">
      <c r="A12" s="247">
        <v>2</v>
      </c>
      <c r="B12" s="473" t="s">
        <v>88</v>
      </c>
      <c r="C12" s="474"/>
      <c r="D12" s="12"/>
      <c r="E12" s="12"/>
      <c r="F12" s="245" t="str">
        <f t="shared" si="0"/>
        <v xml:space="preserve"> </v>
      </c>
      <c r="G12" s="246" t="str">
        <f t="shared" ref="G12:G20" si="1">IF(D12&gt;0,IF(E12="","Vyplňte sloupec Čerpané finanční prostředky v Kč"," "),"")</f>
        <v/>
      </c>
      <c r="N12" s="248"/>
      <c r="O12" s="249" t="s">
        <v>110</v>
      </c>
      <c r="P12" s="250" t="s">
        <v>111</v>
      </c>
      <c r="Q12" s="251"/>
    </row>
    <row r="13" spans="1:20" x14ac:dyDescent="0.2">
      <c r="A13" s="247">
        <v>3</v>
      </c>
      <c r="B13" s="473" t="s">
        <v>89</v>
      </c>
      <c r="C13" s="474"/>
      <c r="D13" s="12"/>
      <c r="E13" s="12"/>
      <c r="F13" s="245" t="str">
        <f t="shared" si="0"/>
        <v xml:space="preserve"> </v>
      </c>
      <c r="G13" s="246" t="str">
        <f t="shared" si="1"/>
        <v/>
      </c>
      <c r="N13" s="248" t="s">
        <v>112</v>
      </c>
      <c r="O13" s="252" t="s">
        <v>113</v>
      </c>
      <c r="P13" s="253" t="s">
        <v>114</v>
      </c>
      <c r="Q13" s="251"/>
    </row>
    <row r="14" spans="1:20" x14ac:dyDescent="0.2">
      <c r="A14" s="247">
        <v>4</v>
      </c>
      <c r="B14" s="473" t="s">
        <v>90</v>
      </c>
      <c r="C14" s="474"/>
      <c r="D14" s="12"/>
      <c r="E14" s="12"/>
      <c r="F14" s="245" t="str">
        <f t="shared" si="0"/>
        <v xml:space="preserve"> </v>
      </c>
      <c r="G14" s="246" t="s">
        <v>157</v>
      </c>
      <c r="N14" s="248" t="s">
        <v>121</v>
      </c>
      <c r="O14" s="252" t="s">
        <v>115</v>
      </c>
      <c r="P14" s="253" t="s">
        <v>116</v>
      </c>
      <c r="Q14" s="251"/>
    </row>
    <row r="15" spans="1:20" x14ac:dyDescent="0.2">
      <c r="A15" s="247">
        <v>5</v>
      </c>
      <c r="B15" s="473" t="s">
        <v>91</v>
      </c>
      <c r="C15" s="474"/>
      <c r="D15" s="12"/>
      <c r="E15" s="12"/>
      <c r="F15" s="245" t="str">
        <f t="shared" si="0"/>
        <v xml:space="preserve"> </v>
      </c>
      <c r="G15" s="246" t="str">
        <f t="shared" si="1"/>
        <v/>
      </c>
      <c r="N15" s="248" t="s">
        <v>122</v>
      </c>
      <c r="O15" s="252" t="s">
        <v>117</v>
      </c>
      <c r="P15" s="253" t="s">
        <v>118</v>
      </c>
      <c r="Q15" s="251"/>
    </row>
    <row r="16" spans="1:20" x14ac:dyDescent="0.2">
      <c r="A16" s="247">
        <v>6</v>
      </c>
      <c r="B16" s="475" t="s">
        <v>92</v>
      </c>
      <c r="C16" s="476"/>
      <c r="D16" s="12"/>
      <c r="E16" s="12"/>
      <c r="F16" s="245" t="str">
        <f>IF($D$39&gt;0,E16/$D$39," ")</f>
        <v xml:space="preserve"> </v>
      </c>
      <c r="G16" s="246" t="str">
        <f t="shared" si="1"/>
        <v/>
      </c>
      <c r="N16" s="248" t="s">
        <v>123</v>
      </c>
      <c r="O16" s="252" t="s">
        <v>119</v>
      </c>
      <c r="P16" s="253" t="s">
        <v>120</v>
      </c>
      <c r="Q16" s="251"/>
    </row>
    <row r="17" spans="1:17" x14ac:dyDescent="0.2">
      <c r="A17" s="247">
        <v>7</v>
      </c>
      <c r="B17" s="473" t="s">
        <v>93</v>
      </c>
      <c r="C17" s="474"/>
      <c r="D17" s="12"/>
      <c r="E17" s="12"/>
      <c r="F17" s="245" t="str">
        <f t="shared" si="0"/>
        <v xml:space="preserve"> </v>
      </c>
      <c r="G17" s="246" t="str">
        <f t="shared" si="1"/>
        <v/>
      </c>
      <c r="N17" s="248" t="s">
        <v>124</v>
      </c>
      <c r="O17" s="252" t="s">
        <v>126</v>
      </c>
      <c r="P17" s="253" t="s">
        <v>127</v>
      </c>
      <c r="Q17" s="251"/>
    </row>
    <row r="18" spans="1:17" ht="13.5" thickBot="1" x14ac:dyDescent="0.25">
      <c r="A18" s="247">
        <v>8</v>
      </c>
      <c r="B18" s="477" t="s">
        <v>94</v>
      </c>
      <c r="C18" s="478"/>
      <c r="D18" s="12"/>
      <c r="E18" s="12"/>
      <c r="F18" s="245" t="str">
        <f t="shared" si="0"/>
        <v xml:space="preserve"> </v>
      </c>
      <c r="G18" s="246" t="str">
        <f t="shared" si="1"/>
        <v/>
      </c>
      <c r="N18" s="248" t="s">
        <v>125</v>
      </c>
      <c r="O18" s="252" t="s">
        <v>136</v>
      </c>
      <c r="P18" s="253" t="s">
        <v>137</v>
      </c>
      <c r="Q18" s="251"/>
    </row>
    <row r="19" spans="1:17" ht="13.5" thickBot="1" x14ac:dyDescent="0.25">
      <c r="A19" s="247">
        <v>9</v>
      </c>
      <c r="B19" s="479" t="s">
        <v>95</v>
      </c>
      <c r="C19" s="480"/>
      <c r="D19" s="12"/>
      <c r="E19" s="12"/>
      <c r="F19" s="245" t="str">
        <f t="shared" si="0"/>
        <v xml:space="preserve"> </v>
      </c>
      <c r="G19" s="246" t="str">
        <f t="shared" si="1"/>
        <v/>
      </c>
      <c r="N19" s="248" t="s">
        <v>128</v>
      </c>
      <c r="O19" s="252" t="s">
        <v>138</v>
      </c>
      <c r="P19" s="253" t="s">
        <v>139</v>
      </c>
      <c r="Q19" s="251"/>
    </row>
    <row r="20" spans="1:17" ht="13.5" thickBot="1" x14ac:dyDescent="0.25">
      <c r="A20" s="241"/>
      <c r="B20" s="468"/>
      <c r="C20" s="469"/>
      <c r="D20" s="230"/>
      <c r="E20" s="230"/>
      <c r="F20" s="245" t="str">
        <f t="shared" si="0"/>
        <v xml:space="preserve"> </v>
      </c>
      <c r="G20" s="246" t="str">
        <f t="shared" si="1"/>
        <v/>
      </c>
      <c r="N20" s="248" t="s">
        <v>129</v>
      </c>
      <c r="O20" s="252" t="s">
        <v>140</v>
      </c>
      <c r="P20" s="253" t="s">
        <v>141</v>
      </c>
      <c r="Q20" s="251"/>
    </row>
    <row r="21" spans="1:17" ht="13.9" customHeight="1" thickBot="1" x14ac:dyDescent="0.25">
      <c r="A21" s="470" t="str">
        <f>IF(D19&gt;0,IF(B20="","Nezapomeňte uvést ostatní zdroje financování","")," ")</f>
        <v xml:space="preserve"> </v>
      </c>
      <c r="B21" s="470"/>
      <c r="C21" s="470"/>
      <c r="D21" s="461"/>
      <c r="E21" s="461"/>
      <c r="F21" s="462"/>
      <c r="G21" s="246"/>
      <c r="N21" s="248" t="s">
        <v>130</v>
      </c>
      <c r="O21" s="252" t="s">
        <v>142</v>
      </c>
      <c r="P21" s="253" t="s">
        <v>143</v>
      </c>
    </row>
    <row r="22" spans="1:17" ht="13.5" thickBot="1" x14ac:dyDescent="0.25">
      <c r="A22" s="254" t="s">
        <v>96</v>
      </c>
      <c r="B22" s="255"/>
      <c r="C22" s="256"/>
      <c r="D22" s="257">
        <f>SUM(D11:D19)</f>
        <v>0</v>
      </c>
      <c r="E22" s="257">
        <f>SUM(E11:E19)</f>
        <v>0</v>
      </c>
      <c r="F22" s="258">
        <f>SUM(F11:F19)</f>
        <v>0</v>
      </c>
      <c r="G22" s="246"/>
      <c r="N22" s="248" t="s">
        <v>131</v>
      </c>
      <c r="O22" s="252" t="s">
        <v>144</v>
      </c>
      <c r="P22" s="253" t="s">
        <v>145</v>
      </c>
    </row>
    <row r="23" spans="1:17" x14ac:dyDescent="0.2">
      <c r="A23" s="259">
        <v>10</v>
      </c>
      <c r="B23" s="260" t="s">
        <v>97</v>
      </c>
      <c r="C23" s="9"/>
      <c r="D23" s="13"/>
      <c r="E23" s="13"/>
      <c r="F23" s="245" t="str">
        <f>IF($D$39&gt;0,E23/$D$39," ")</f>
        <v xml:space="preserve"> </v>
      </c>
      <c r="G23" s="246" t="str">
        <f t="shared" ref="G23:G35" si="2">IF(D23&gt;0,IF(E23="","Vyplňte sloupec Čerpané finanční prostředky v Kč"," "),"")</f>
        <v/>
      </c>
      <c r="N23" s="248" t="s">
        <v>132</v>
      </c>
      <c r="O23" s="252" t="s">
        <v>146</v>
      </c>
      <c r="P23" s="253" t="s">
        <v>147</v>
      </c>
    </row>
    <row r="24" spans="1:17" ht="13.5" thickBot="1" x14ac:dyDescent="0.25">
      <c r="A24" s="261">
        <v>11</v>
      </c>
      <c r="B24" s="262" t="s">
        <v>39</v>
      </c>
      <c r="C24" s="9"/>
      <c r="D24" s="12"/>
      <c r="E24" s="12"/>
      <c r="F24" s="245" t="str">
        <f>IF($D$39&gt;0,E24/$D$39," ")</f>
        <v xml:space="preserve"> </v>
      </c>
      <c r="G24" s="246" t="str">
        <f t="shared" si="2"/>
        <v/>
      </c>
      <c r="N24" s="248" t="s">
        <v>133</v>
      </c>
      <c r="O24" s="252" t="s">
        <v>148</v>
      </c>
      <c r="P24" s="253" t="s">
        <v>149</v>
      </c>
    </row>
    <row r="25" spans="1:17" ht="13.5" thickBot="1" x14ac:dyDescent="0.25">
      <c r="A25" s="254" t="s">
        <v>164</v>
      </c>
      <c r="B25" s="255"/>
      <c r="C25" s="256"/>
      <c r="D25" s="244">
        <f>SUM(D23:D24)</f>
        <v>0</v>
      </c>
      <c r="E25" s="244">
        <f>SUM(E23:E24)</f>
        <v>0</v>
      </c>
      <c r="F25" s="258">
        <f>SUM(F23:F24)</f>
        <v>0</v>
      </c>
      <c r="G25" s="246"/>
      <c r="N25" s="248" t="s">
        <v>134</v>
      </c>
      <c r="O25" s="252" t="s">
        <v>150</v>
      </c>
      <c r="P25" s="253" t="s">
        <v>151</v>
      </c>
    </row>
    <row r="26" spans="1:17" x14ac:dyDescent="0.2">
      <c r="A26" s="263">
        <v>12</v>
      </c>
      <c r="B26" s="471" t="s">
        <v>98</v>
      </c>
      <c r="C26" s="472"/>
      <c r="D26" s="12"/>
      <c r="E26" s="12"/>
      <c r="F26" s="245" t="str">
        <f t="shared" ref="F26:F35" si="3">IF($D$39&gt;0,E26/$D$39," ")</f>
        <v xml:space="preserve"> </v>
      </c>
      <c r="G26" s="246" t="str">
        <f t="shared" si="2"/>
        <v/>
      </c>
      <c r="N26" s="248" t="s">
        <v>135</v>
      </c>
      <c r="O26" s="252" t="s">
        <v>152</v>
      </c>
      <c r="P26" s="253" t="s">
        <v>153</v>
      </c>
    </row>
    <row r="27" spans="1:17" x14ac:dyDescent="0.2">
      <c r="A27" s="263">
        <v>13</v>
      </c>
      <c r="B27" s="466" t="s">
        <v>99</v>
      </c>
      <c r="C27" s="467"/>
      <c r="D27" s="12"/>
      <c r="E27" s="12"/>
      <c r="F27" s="245" t="str">
        <f t="shared" si="3"/>
        <v xml:space="preserve"> </v>
      </c>
      <c r="G27" s="246" t="str">
        <f t="shared" si="2"/>
        <v/>
      </c>
      <c r="O27" s="264"/>
      <c r="P27" s="264"/>
    </row>
    <row r="28" spans="1:17" x14ac:dyDescent="0.2">
      <c r="A28" s="263">
        <v>14</v>
      </c>
      <c r="B28" s="466" t="s">
        <v>100</v>
      </c>
      <c r="C28" s="467"/>
      <c r="D28" s="12"/>
      <c r="E28" s="12"/>
      <c r="F28" s="245" t="str">
        <f t="shared" si="3"/>
        <v xml:space="preserve"> </v>
      </c>
      <c r="G28" s="246" t="str">
        <f t="shared" si="2"/>
        <v/>
      </c>
      <c r="L28" s="265"/>
    </row>
    <row r="29" spans="1:17" x14ac:dyDescent="0.2">
      <c r="A29" s="263">
        <v>15</v>
      </c>
      <c r="B29" s="466" t="s">
        <v>101</v>
      </c>
      <c r="C29" s="467"/>
      <c r="D29" s="12"/>
      <c r="E29" s="12"/>
      <c r="F29" s="245" t="str">
        <f t="shared" si="3"/>
        <v xml:space="preserve"> </v>
      </c>
      <c r="G29" s="246" t="str">
        <f t="shared" si="2"/>
        <v/>
      </c>
    </row>
    <row r="30" spans="1:17" x14ac:dyDescent="0.2">
      <c r="A30" s="263">
        <v>16</v>
      </c>
      <c r="B30" s="466" t="s">
        <v>102</v>
      </c>
      <c r="C30" s="467"/>
      <c r="D30" s="12"/>
      <c r="E30" s="12"/>
      <c r="F30" s="245" t="str">
        <f t="shared" si="3"/>
        <v xml:space="preserve"> </v>
      </c>
      <c r="G30" s="246" t="str">
        <f t="shared" si="2"/>
        <v/>
      </c>
    </row>
    <row r="31" spans="1:17" x14ac:dyDescent="0.2">
      <c r="A31" s="263">
        <v>17</v>
      </c>
      <c r="B31" s="466" t="s">
        <v>103</v>
      </c>
      <c r="C31" s="467"/>
      <c r="D31" s="12"/>
      <c r="E31" s="12"/>
      <c r="F31" s="245" t="str">
        <f t="shared" si="3"/>
        <v xml:space="preserve"> </v>
      </c>
      <c r="G31" s="246" t="str">
        <f t="shared" si="2"/>
        <v/>
      </c>
      <c r="N31" s="225"/>
    </row>
    <row r="32" spans="1:17" x14ac:dyDescent="0.2">
      <c r="A32" s="263">
        <v>18</v>
      </c>
      <c r="B32" s="466" t="s">
        <v>104</v>
      </c>
      <c r="C32" s="467"/>
      <c r="D32" s="12"/>
      <c r="E32" s="12"/>
      <c r="F32" s="245" t="str">
        <f t="shared" si="3"/>
        <v xml:space="preserve"> </v>
      </c>
      <c r="G32" s="246" t="str">
        <f t="shared" si="2"/>
        <v/>
      </c>
      <c r="N32" s="225"/>
    </row>
    <row r="33" spans="1:14" x14ac:dyDescent="0.2">
      <c r="A33" s="263">
        <v>19</v>
      </c>
      <c r="B33" s="466" t="s">
        <v>105</v>
      </c>
      <c r="C33" s="467"/>
      <c r="D33" s="12"/>
      <c r="E33" s="12"/>
      <c r="F33" s="245" t="str">
        <f t="shared" si="3"/>
        <v xml:space="preserve"> </v>
      </c>
      <c r="G33" s="246" t="str">
        <f t="shared" si="2"/>
        <v/>
      </c>
      <c r="N33" s="225"/>
    </row>
    <row r="34" spans="1:14" ht="13.5" thickBot="1" x14ac:dyDescent="0.25">
      <c r="A34" s="263">
        <v>20</v>
      </c>
      <c r="B34" s="466" t="s">
        <v>109</v>
      </c>
      <c r="C34" s="467"/>
      <c r="D34" s="14"/>
      <c r="E34" s="12"/>
      <c r="F34" s="245" t="str">
        <f t="shared" si="3"/>
        <v xml:space="preserve"> </v>
      </c>
      <c r="G34" s="246" t="str">
        <f t="shared" si="2"/>
        <v/>
      </c>
      <c r="H34" s="246"/>
      <c r="I34" s="246"/>
      <c r="J34" s="246"/>
      <c r="K34" s="246"/>
      <c r="N34" s="225"/>
    </row>
    <row r="35" spans="1:14" ht="13.5" thickBot="1" x14ac:dyDescent="0.25">
      <c r="A35" s="241"/>
      <c r="B35" s="468"/>
      <c r="C35" s="469"/>
      <c r="D35" s="230"/>
      <c r="E35" s="230"/>
      <c r="F35" s="245" t="str">
        <f t="shared" si="3"/>
        <v xml:space="preserve"> </v>
      </c>
      <c r="G35" s="246" t="str">
        <f t="shared" si="2"/>
        <v/>
      </c>
      <c r="H35" s="246"/>
      <c r="I35" s="246"/>
      <c r="J35" s="246"/>
      <c r="K35" s="246"/>
      <c r="N35" s="225"/>
    </row>
    <row r="36" spans="1:14" ht="14.45" customHeight="1" thickBot="1" x14ac:dyDescent="0.25">
      <c r="A36" s="470" t="str">
        <f>IF(D34&gt;0,IF(B35="","Nezapomeňte uvést ostatní zdroje financování","")," ")</f>
        <v xml:space="preserve"> </v>
      </c>
      <c r="B36" s="470"/>
      <c r="C36" s="470"/>
      <c r="D36" s="461"/>
      <c r="E36" s="461"/>
      <c r="F36" s="462"/>
      <c r="G36" s="246"/>
      <c r="H36" s="246"/>
      <c r="I36" s="246"/>
      <c r="J36" s="246"/>
      <c r="K36" s="246"/>
      <c r="N36" s="225"/>
    </row>
    <row r="37" spans="1:14" ht="13.5" thickBot="1" x14ac:dyDescent="0.25">
      <c r="A37" s="254" t="s">
        <v>165</v>
      </c>
      <c r="B37" s="255"/>
      <c r="C37" s="256"/>
      <c r="D37" s="266">
        <f>SUM(D26:D34)</f>
        <v>0</v>
      </c>
      <c r="E37" s="266">
        <f>SUM(E26:E34)</f>
        <v>0</v>
      </c>
      <c r="F37" s="267">
        <f>SUM(F26:F34)</f>
        <v>0</v>
      </c>
      <c r="G37" s="268"/>
      <c r="H37" s="246"/>
      <c r="I37" s="246"/>
      <c r="J37" s="246"/>
      <c r="K37" s="246"/>
      <c r="N37" s="225"/>
    </row>
    <row r="38" spans="1:14" ht="26.45" customHeight="1" thickBot="1" x14ac:dyDescent="0.25">
      <c r="A38" s="463"/>
      <c r="B38" s="464"/>
      <c r="C38" s="464"/>
      <c r="D38" s="464"/>
      <c r="E38" s="464"/>
      <c r="F38" s="465"/>
      <c r="G38" s="268"/>
      <c r="H38" s="269" t="s">
        <v>191</v>
      </c>
      <c r="I38" s="269"/>
      <c r="J38" s="246"/>
      <c r="K38" s="246"/>
      <c r="N38" s="225"/>
    </row>
    <row r="39" spans="1:14" ht="13.5" thickBot="1" x14ac:dyDescent="0.25">
      <c r="A39" s="254" t="s">
        <v>106</v>
      </c>
      <c r="B39" s="254"/>
      <c r="C39" s="270"/>
      <c r="D39" s="271">
        <f>D22+D25+D37</f>
        <v>0</v>
      </c>
      <c r="E39" s="271">
        <f>E22+E25+E37</f>
        <v>0</v>
      </c>
      <c r="F39" s="272">
        <f>F37+F25+F22</f>
        <v>0</v>
      </c>
      <c r="G39" s="273" t="str">
        <f>IF(F39&gt;1,"Čerpané prostředky jsou vyšší než zdroje. Prosím, zkontrolujte!","")</f>
        <v/>
      </c>
      <c r="H39" s="274" t="str">
        <f>IF(D39&gt;=C7,"OK","Chyba - doplňte zdroje")</f>
        <v>OK</v>
      </c>
      <c r="I39" s="275"/>
    </row>
    <row r="40" spans="1:14" ht="34.9" customHeight="1" x14ac:dyDescent="0.2">
      <c r="A40" s="458" t="s">
        <v>107</v>
      </c>
      <c r="B40" s="458"/>
      <c r="C40" s="458"/>
      <c r="D40" s="458"/>
      <c r="E40" s="458"/>
      <c r="F40" s="458"/>
    </row>
    <row r="41" spans="1:14" x14ac:dyDescent="0.2">
      <c r="A41" s="276"/>
      <c r="B41" s="223"/>
      <c r="C41" s="224"/>
      <c r="D41" s="224"/>
      <c r="E41" s="224"/>
      <c r="F41" s="224"/>
    </row>
    <row r="43" spans="1:14" ht="15" x14ac:dyDescent="0.25">
      <c r="C43" s="20" t="s">
        <v>252</v>
      </c>
      <c r="D43" s="11"/>
      <c r="E43" s="23"/>
    </row>
    <row r="44" spans="1:14" ht="15" x14ac:dyDescent="0.25">
      <c r="C44" s="85"/>
      <c r="D44" s="23"/>
      <c r="E44" s="23"/>
    </row>
    <row r="45" spans="1:14" ht="15" x14ac:dyDescent="0.25">
      <c r="C45" s="85"/>
      <c r="D45" s="23"/>
      <c r="E45" s="23"/>
    </row>
    <row r="46" spans="1:14" ht="15" x14ac:dyDescent="0.2">
      <c r="C46" s="354" t="s">
        <v>52</v>
      </c>
      <c r="D46" s="354"/>
      <c r="E46" s="45" t="s">
        <v>53</v>
      </c>
    </row>
    <row r="47" spans="1:14" ht="15" x14ac:dyDescent="0.2">
      <c r="C47" s="459">
        <f>'1. SOUHRNNÉ INFORMACE'!A48</f>
        <v>0</v>
      </c>
      <c r="D47" s="460"/>
      <c r="E47" s="46"/>
    </row>
    <row r="48" spans="1:14" ht="15" x14ac:dyDescent="0.2">
      <c r="C48" s="459">
        <f>'1. SOUHRNNÉ INFORMACE'!A49</f>
        <v>0</v>
      </c>
      <c r="D48" s="460"/>
      <c r="E48" s="46"/>
    </row>
    <row r="49" spans="3:5" ht="15" x14ac:dyDescent="0.2">
      <c r="C49" s="459">
        <f>'1. SOUHRNNÉ INFORMACE'!A50</f>
        <v>0</v>
      </c>
      <c r="D49" s="460"/>
      <c r="E49" s="46"/>
    </row>
    <row r="50" spans="3:5" ht="15" x14ac:dyDescent="0.2">
      <c r="C50" s="459">
        <f>'1. SOUHRNNÉ INFORMACE'!A51</f>
        <v>0</v>
      </c>
      <c r="D50" s="460"/>
      <c r="E50" s="46"/>
    </row>
    <row r="51" spans="3:5" ht="15" x14ac:dyDescent="0.2">
      <c r="C51" s="77"/>
      <c r="D51" s="43"/>
      <c r="E51" s="42"/>
    </row>
    <row r="52" spans="3:5" ht="15" x14ac:dyDescent="0.2">
      <c r="C52" s="77"/>
      <c r="D52" s="43"/>
      <c r="E52" s="310"/>
    </row>
    <row r="53" spans="3:5" ht="15" x14ac:dyDescent="0.2">
      <c r="C53" s="77"/>
      <c r="D53" s="43"/>
      <c r="E53" s="311"/>
    </row>
    <row r="54" spans="3:5" ht="15" x14ac:dyDescent="0.25">
      <c r="C54" s="77"/>
      <c r="D54" s="23"/>
      <c r="E54" s="312"/>
    </row>
    <row r="55" spans="3:5" x14ac:dyDescent="0.2">
      <c r="C55" s="77"/>
      <c r="D55" s="77"/>
      <c r="E55" s="88" t="s">
        <v>69</v>
      </c>
    </row>
  </sheetData>
  <sheetProtection algorithmName="SHA-512" hashValue="Qu3qGRbiTTp4CYGSrscLjLCjXLQu0HitBOZCBKF6AcfarFlkq7PaJhaqH+XOFYJQguhF8usC2CbCExOEYdCohw==" saltValue="zoZMlEucIi81f43bRn+V2w==" spinCount="100000" sheet="1" selectLockedCells="1"/>
  <mergeCells count="45">
    <mergeCell ref="A10:C10"/>
    <mergeCell ref="A1:B1"/>
    <mergeCell ref="C1:D1"/>
    <mergeCell ref="E1:F2"/>
    <mergeCell ref="A2:B2"/>
    <mergeCell ref="C2:D2"/>
    <mergeCell ref="A3:B3"/>
    <mergeCell ref="C3:D3"/>
    <mergeCell ref="A4:B4"/>
    <mergeCell ref="C4:D4"/>
    <mergeCell ref="A6:B6"/>
    <mergeCell ref="A7:B7"/>
    <mergeCell ref="A8:F8"/>
    <mergeCell ref="B26:C26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21:C21"/>
    <mergeCell ref="B33:C33"/>
    <mergeCell ref="B34:C34"/>
    <mergeCell ref="B35:C35"/>
    <mergeCell ref="A36:C36"/>
    <mergeCell ref="D36:F36"/>
    <mergeCell ref="G8:T8"/>
    <mergeCell ref="E52:E54"/>
    <mergeCell ref="A40:F40"/>
    <mergeCell ref="C46:D46"/>
    <mergeCell ref="C47:D47"/>
    <mergeCell ref="C48:D48"/>
    <mergeCell ref="C49:D49"/>
    <mergeCell ref="C50:D50"/>
    <mergeCell ref="D21:F21"/>
    <mergeCell ref="A38:F38"/>
    <mergeCell ref="B27:C27"/>
    <mergeCell ref="B28:C28"/>
    <mergeCell ref="B29:C29"/>
    <mergeCell ref="B30:C30"/>
    <mergeCell ref="B31:C31"/>
    <mergeCell ref="B32:C32"/>
  </mergeCells>
  <conditionalFormatting sqref="E12:E18">
    <cfRule type="cellIs" dxfId="22" priority="21" operator="equal">
      <formula>0</formula>
    </cfRule>
  </conditionalFormatting>
  <conditionalFormatting sqref="D12:D19">
    <cfRule type="cellIs" dxfId="21" priority="20" operator="equal">
      <formula>0</formula>
    </cfRule>
  </conditionalFormatting>
  <conditionalFormatting sqref="E19">
    <cfRule type="cellIs" dxfId="20" priority="19" operator="equal">
      <formula>0</formula>
    </cfRule>
  </conditionalFormatting>
  <conditionalFormatting sqref="F39">
    <cfRule type="cellIs" dxfId="19" priority="16" operator="equal">
      <formula>1</formula>
    </cfRule>
    <cfRule type="cellIs" dxfId="18" priority="17" operator="lessThan">
      <formula>1</formula>
    </cfRule>
    <cfRule type="cellIs" dxfId="17" priority="18" operator="greaterThan">
      <formula>1</formula>
    </cfRule>
  </conditionalFormatting>
  <conditionalFormatting sqref="D33">
    <cfRule type="cellIs" dxfId="16" priority="12" operator="equal">
      <formula>0</formula>
    </cfRule>
  </conditionalFormatting>
  <conditionalFormatting sqref="E26:E29">
    <cfRule type="cellIs" dxfId="15" priority="15" operator="equal">
      <formula>0</formula>
    </cfRule>
  </conditionalFormatting>
  <conditionalFormatting sqref="D34">
    <cfRule type="cellIs" dxfId="14" priority="14" operator="equal">
      <formula>0</formula>
    </cfRule>
  </conditionalFormatting>
  <conditionalFormatting sqref="D27:D32">
    <cfRule type="cellIs" dxfId="13" priority="13" operator="equal">
      <formula>0</formula>
    </cfRule>
  </conditionalFormatting>
  <conditionalFormatting sqref="C47:C50">
    <cfRule type="cellIs" dxfId="12" priority="11" operator="equal">
      <formula>0</formula>
    </cfRule>
  </conditionalFormatting>
  <conditionalFormatting sqref="C23:C24">
    <cfRule type="cellIs" dxfId="11" priority="10" operator="equal">
      <formula>0</formula>
    </cfRule>
  </conditionalFormatting>
  <conditionalFormatting sqref="D23:D24">
    <cfRule type="cellIs" dxfId="10" priority="9" operator="equal">
      <formula>0</formula>
    </cfRule>
  </conditionalFormatting>
  <conditionalFormatting sqref="E23:E24">
    <cfRule type="cellIs" dxfId="9" priority="8" operator="equal">
      <formula>0</formula>
    </cfRule>
  </conditionalFormatting>
  <conditionalFormatting sqref="D26">
    <cfRule type="cellIs" dxfId="8" priority="7" operator="equal">
      <formula>0</formula>
    </cfRule>
  </conditionalFormatting>
  <conditionalFormatting sqref="B35">
    <cfRule type="expression" dxfId="7" priority="22">
      <formula>$D$34&gt;0</formula>
    </cfRule>
  </conditionalFormatting>
  <conditionalFormatting sqref="B35:C35">
    <cfRule type="notContainsBlanks" dxfId="6" priority="6" stopIfTrue="1">
      <formula>LEN(TRIM(B35))&gt;0</formula>
    </cfRule>
  </conditionalFormatting>
  <conditionalFormatting sqref="B20">
    <cfRule type="expression" dxfId="5" priority="23">
      <formula>$D$19&gt;0</formula>
    </cfRule>
  </conditionalFormatting>
  <conditionalFormatting sqref="B20:C20">
    <cfRule type="notContainsBlanks" dxfId="4" priority="5" stopIfTrue="1">
      <formula>LEN(TRIM(B20))&gt;0</formula>
    </cfRule>
  </conditionalFormatting>
  <conditionalFormatting sqref="E30:E34">
    <cfRule type="cellIs" dxfId="3" priority="4" operator="equal">
      <formula>0</formula>
    </cfRule>
  </conditionalFormatting>
  <conditionalFormatting sqref="E1">
    <cfRule type="cellIs" dxfId="2" priority="3" operator="equal">
      <formula>0</formula>
    </cfRule>
  </conditionalFormatting>
  <conditionalFormatting sqref="E1">
    <cfRule type="containsText" dxfId="1" priority="2" operator="containsText" text="21">
      <formula>NOT(ISERROR(SEARCH("21",E1)))</formula>
    </cfRule>
  </conditionalFormatting>
  <conditionalFormatting sqref="C7">
    <cfRule type="cellIs" dxfId="0" priority="1" operator="equal">
      <formula>0</formula>
    </cfRule>
  </conditionalFormatting>
  <dataValidations count="1">
    <dataValidation type="list" allowBlank="1" showInputMessage="1" showErrorMessage="1" sqref="C24" xr:uid="{5527C057-76DD-4636-8447-55D8F5FFBB08}">
      <formula1>$O$13:$O$26</formula1>
    </dataValidation>
  </dataValidations>
  <pageMargins left="0.31496062992125984" right="0.31496062992125984" top="0.59055118110236227" bottom="0.19685039370078741" header="0.31496062992125984" footer="0.31496062992125984"/>
  <pageSetup paperSize="9" scale="87" orientation="portrait" r:id="rId1"/>
  <headerFooter>
    <oddHeader xml:space="preserve">&amp;R         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1D3CC-FC37-4676-98E6-7552D9EAF076}">
  <sheetPr codeName="List2">
    <tabColor rgb="FF66FFFF"/>
  </sheetPr>
  <dimension ref="A1:Q101"/>
  <sheetViews>
    <sheetView topLeftCell="A19" workbookViewId="0">
      <selection activeCell="F24" sqref="F24"/>
    </sheetView>
  </sheetViews>
  <sheetFormatPr defaultColWidth="8.85546875" defaultRowHeight="15" x14ac:dyDescent="0.25"/>
  <cols>
    <col min="1" max="1" width="8.85546875" style="23"/>
    <col min="2" max="2" width="8.7109375" style="23" customWidth="1"/>
    <col min="3" max="3" width="38.7109375" style="23" customWidth="1"/>
    <col min="4" max="4" width="29.5703125" style="23" customWidth="1"/>
    <col min="5" max="5" width="28.7109375" style="23" customWidth="1"/>
    <col min="6" max="6" width="31.7109375" style="23" customWidth="1"/>
    <col min="7" max="7" width="35" style="23" customWidth="1"/>
    <col min="8" max="8" width="39.7109375" style="23" customWidth="1"/>
    <col min="9" max="9" width="22.7109375" style="52" customWidth="1"/>
    <col min="10" max="10" width="8.85546875" style="23" customWidth="1"/>
    <col min="11" max="11" width="4.5703125" style="23" customWidth="1"/>
    <col min="12" max="12" width="72.42578125" style="23" customWidth="1"/>
    <col min="13" max="13" width="14" style="23" customWidth="1"/>
    <col min="14" max="16384" width="8.85546875" style="23"/>
  </cols>
  <sheetData>
    <row r="1" spans="1:12" ht="12.6" customHeight="1" x14ac:dyDescent="0.25">
      <c r="B1" s="329" t="s">
        <v>70</v>
      </c>
      <c r="C1" s="330"/>
      <c r="D1" s="338" t="str">
        <f>IF('1. SOUHRNNÉ INFORMACE'!B5=0,"",'1. SOUHRNNÉ INFORMACE'!B5)</f>
        <v/>
      </c>
      <c r="E1" s="339"/>
      <c r="F1" s="326">
        <f>'1. SOUHRNNÉ INFORMACE'!B2</f>
        <v>0</v>
      </c>
    </row>
    <row r="2" spans="1:12" ht="15.6" customHeight="1" x14ac:dyDescent="0.25">
      <c r="B2" s="333" t="s">
        <v>37</v>
      </c>
      <c r="C2" s="334" t="s">
        <v>37</v>
      </c>
      <c r="D2" s="331" t="str">
        <f>IF('1. SOUHRNNÉ INFORMACE'!B6=0,"",'1. SOUHRNNÉ INFORMACE'!B6)</f>
        <v/>
      </c>
      <c r="E2" s="332"/>
      <c r="F2" s="327"/>
    </row>
    <row r="3" spans="1:12" ht="16.899999999999999" customHeight="1" x14ac:dyDescent="0.25">
      <c r="B3" s="333" t="s">
        <v>58</v>
      </c>
      <c r="C3" s="334" t="s">
        <v>58</v>
      </c>
      <c r="D3" s="331" t="str">
        <f>IF('1. SOUHRNNÉ INFORMACE'!B9=0,"",'1. SOUHRNNÉ INFORMACE'!B9)</f>
        <v/>
      </c>
      <c r="E3" s="332"/>
      <c r="F3" s="327"/>
      <c r="H3" s="25" t="s">
        <v>192</v>
      </c>
    </row>
    <row r="4" spans="1:12" ht="15.6" customHeight="1" thickBot="1" x14ac:dyDescent="0.3">
      <c r="B4" s="335" t="s">
        <v>59</v>
      </c>
      <c r="C4" s="336" t="s">
        <v>59</v>
      </c>
      <c r="D4" s="331" t="str">
        <f>IF('1. SOUHRNNÉ INFORMACE'!B10=0,"",'1. SOUHRNNÉ INFORMACE'!B10)</f>
        <v/>
      </c>
      <c r="E4" s="332"/>
      <c r="F4" s="328"/>
      <c r="H4" s="24" t="s">
        <v>216</v>
      </c>
    </row>
    <row r="5" spans="1:12" s="55" customFormat="1" ht="26.25" thickBot="1" x14ac:dyDescent="0.3">
      <c r="B5" s="337" t="s">
        <v>62</v>
      </c>
      <c r="C5" s="337"/>
      <c r="D5" s="53" t="s">
        <v>173</v>
      </c>
      <c r="E5" s="53" t="s">
        <v>60</v>
      </c>
      <c r="F5" s="54" t="s">
        <v>71</v>
      </c>
      <c r="I5" s="56"/>
      <c r="L5" s="23"/>
    </row>
    <row r="6" spans="1:12" x14ac:dyDescent="0.25">
      <c r="B6" s="53" t="s">
        <v>169</v>
      </c>
      <c r="C6" s="57" t="str">
        <f>IF('1. SOUHRNNÉ INFORMACE'!B2=0,"",'1. SOUHRNNÉ INFORMACE'!B2)</f>
        <v/>
      </c>
      <c r="D6" s="58">
        <f>'1. SOUHRNNÉ INFORMACE'!B11-'1. SOUHRNNÉ INFORMACE'!B16</f>
        <v>0</v>
      </c>
      <c r="E6" s="59">
        <f>E8+E13+E23+E26+E30</f>
        <v>0</v>
      </c>
      <c r="F6" s="60">
        <f>'2.a POUŽITÍ DOTACE-"Organizace"'!D7+'2.b POUŽITÍ DOTACE-"TALENT"'!D7+'2.c POUŽITÍ DOTACE-"REPRE"'!D7</f>
        <v>0</v>
      </c>
      <c r="H6" s="23" t="s">
        <v>217</v>
      </c>
    </row>
    <row r="7" spans="1:12" x14ac:dyDescent="0.25">
      <c r="B7" s="343" t="s">
        <v>196</v>
      </c>
      <c r="C7" s="344"/>
      <c r="D7" s="344"/>
      <c r="E7" s="61"/>
      <c r="F7" s="1"/>
    </row>
    <row r="8" spans="1:12" x14ac:dyDescent="0.25">
      <c r="A8" s="281" t="s">
        <v>230</v>
      </c>
      <c r="B8" s="340" t="s">
        <v>232</v>
      </c>
      <c r="C8" s="341"/>
      <c r="D8" s="342"/>
      <c r="E8" s="62">
        <f>E9</f>
        <v>0</v>
      </c>
      <c r="F8" s="63"/>
    </row>
    <row r="9" spans="1:12" x14ac:dyDescent="0.25">
      <c r="A9" s="282" t="s">
        <v>231</v>
      </c>
      <c r="B9" s="287" t="s">
        <v>233</v>
      </c>
      <c r="C9" s="288"/>
      <c r="D9" s="289"/>
      <c r="E9" s="290">
        <f>'2.a POUŽITÍ DOTACE-"Organizace"'!E10+'2.b POUŽITÍ DOTACE-"TALENT"'!E10+'2.c POUŽITÍ DOTACE-"REPRE"'!E10</f>
        <v>0</v>
      </c>
      <c r="F9" s="1"/>
      <c r="G9" s="358" t="s">
        <v>68</v>
      </c>
    </row>
    <row r="10" spans="1:12" ht="24" customHeight="1" x14ac:dyDescent="0.25">
      <c r="A10" s="283"/>
      <c r="B10" s="323" t="s">
        <v>239</v>
      </c>
      <c r="C10" s="324"/>
      <c r="D10" s="325"/>
      <c r="E10" s="65">
        <f>'2.a POUŽITÍ DOTACE-"Organizace"'!E11+'2.b POUŽITÍ DOTACE-"TALENT"'!E11+'2.c POUŽITÍ DOTACE-"REPRE"'!E11</f>
        <v>0</v>
      </c>
      <c r="F10" s="1"/>
      <c r="G10" s="358"/>
    </row>
    <row r="11" spans="1:12" ht="45.75" customHeight="1" x14ac:dyDescent="0.25">
      <c r="A11" s="283"/>
      <c r="B11" s="323" t="s">
        <v>240</v>
      </c>
      <c r="C11" s="324"/>
      <c r="D11" s="325"/>
      <c r="E11" s="65">
        <f>'2.a POUŽITÍ DOTACE-"Organizace"'!E12+'2.b POUŽITÍ DOTACE-"TALENT"'!E12+'2.c POUŽITÍ DOTACE-"REPRE"'!E12</f>
        <v>0</v>
      </c>
      <c r="F11" s="1"/>
      <c r="G11" s="358"/>
    </row>
    <row r="12" spans="1:12" x14ac:dyDescent="0.25">
      <c r="A12" s="283"/>
      <c r="B12" s="64" t="s">
        <v>241</v>
      </c>
      <c r="C12" s="285"/>
      <c r="D12" s="286"/>
      <c r="E12" s="65">
        <f>'2.a POUŽITÍ DOTACE-"Organizace"'!E13+'2.b POUŽITÍ DOTACE-"TALENT"'!E13+'2.c POUŽITÍ DOTACE-"REPRE"'!E13</f>
        <v>0</v>
      </c>
      <c r="F12" s="1"/>
    </row>
    <row r="13" spans="1:12" x14ac:dyDescent="0.25">
      <c r="A13" s="281">
        <v>51</v>
      </c>
      <c r="B13" s="66" t="s">
        <v>73</v>
      </c>
      <c r="C13" s="67"/>
      <c r="D13" s="68"/>
      <c r="E13" s="62">
        <f>E14+E17+E18</f>
        <v>0</v>
      </c>
      <c r="F13" s="63"/>
    </row>
    <row r="14" spans="1:12" x14ac:dyDescent="0.25">
      <c r="A14" s="284">
        <v>511</v>
      </c>
      <c r="B14" s="287" t="s">
        <v>234</v>
      </c>
      <c r="C14" s="288"/>
      <c r="D14" s="289"/>
      <c r="E14" s="290">
        <f>'2.a POUŽITÍ DOTACE-"Organizace"'!E15+'2.b POUŽITÍ DOTACE-"TALENT"'!E15+'2.c POUŽITÍ DOTACE-"REPRE"'!E15</f>
        <v>0</v>
      </c>
      <c r="F14" s="1"/>
    </row>
    <row r="15" spans="1:12" ht="27.75" customHeight="1" x14ac:dyDescent="0.25">
      <c r="A15" s="284"/>
      <c r="B15" s="323" t="s">
        <v>242</v>
      </c>
      <c r="C15" s="324"/>
      <c r="D15" s="325"/>
      <c r="E15" s="65">
        <f>'2.a POUŽITÍ DOTACE-"Organizace"'!E16+'2.b POUŽITÍ DOTACE-"TALENT"'!E16+'2.c POUŽITÍ DOTACE-"REPRE"'!E16</f>
        <v>0</v>
      </c>
      <c r="F15" s="1"/>
    </row>
    <row r="16" spans="1:12" ht="30" customHeight="1" x14ac:dyDescent="0.25">
      <c r="A16" s="284"/>
      <c r="B16" s="323" t="s">
        <v>272</v>
      </c>
      <c r="C16" s="324"/>
      <c r="D16" s="325"/>
      <c r="E16" s="65">
        <f>'2.a POUŽITÍ DOTACE-"Organizace"'!E17+'2.b POUŽITÍ DOTACE-"TALENT"'!E17+'2.c POUŽITÍ DOTACE-"REPRE"'!E17</f>
        <v>0</v>
      </c>
      <c r="F16" s="1"/>
    </row>
    <row r="17" spans="1:8" x14ac:dyDescent="0.25">
      <c r="A17" s="284">
        <v>512</v>
      </c>
      <c r="B17" s="362" t="s">
        <v>235</v>
      </c>
      <c r="C17" s="363"/>
      <c r="D17" s="364"/>
      <c r="E17" s="65">
        <f>'2.a POUŽITÍ DOTACE-"Organizace"'!E18+'2.b POUŽITÍ DOTACE-"TALENT"'!E18+'2.c POUŽITÍ DOTACE-"REPRE"'!E18</f>
        <v>0</v>
      </c>
      <c r="F17" s="1"/>
    </row>
    <row r="18" spans="1:8" x14ac:dyDescent="0.25">
      <c r="A18" s="284">
        <v>518</v>
      </c>
      <c r="B18" s="365" t="s">
        <v>236</v>
      </c>
      <c r="C18" s="366"/>
      <c r="D18" s="367"/>
      <c r="E18" s="290">
        <f>'2.a POUŽITÍ DOTACE-"Organizace"'!E19+'2.b POUŽITÍ DOTACE-"TALENT"'!E19+'2.c POUŽITÍ DOTACE-"REPRE"'!E19</f>
        <v>0</v>
      </c>
      <c r="F18" s="1"/>
    </row>
    <row r="19" spans="1:8" ht="33" customHeight="1" x14ac:dyDescent="0.25">
      <c r="A19" s="284"/>
      <c r="B19" s="323" t="s">
        <v>243</v>
      </c>
      <c r="C19" s="324"/>
      <c r="D19" s="325"/>
      <c r="E19" s="65">
        <f>'2.a POUŽITÍ DOTACE-"Organizace"'!E20+'2.b POUŽITÍ DOTACE-"TALENT"'!E20+'2.c POUŽITÍ DOTACE-"REPRE"'!E20</f>
        <v>0</v>
      </c>
      <c r="F19" s="1"/>
    </row>
    <row r="20" spans="1:8" x14ac:dyDescent="0.25">
      <c r="A20" s="283"/>
      <c r="B20" s="64" t="s">
        <v>244</v>
      </c>
      <c r="C20" s="69"/>
      <c r="D20" s="70"/>
      <c r="E20" s="65">
        <f>'2.a POUŽITÍ DOTACE-"Organizace"'!E21+'2.b POUŽITÍ DOTACE-"TALENT"'!E21+'2.c POUŽITÍ DOTACE-"REPRE"'!E21</f>
        <v>0</v>
      </c>
      <c r="F20" s="1"/>
      <c r="G20" s="361"/>
    </row>
    <row r="21" spans="1:8" ht="46.5" customHeight="1" x14ac:dyDescent="0.25">
      <c r="A21" s="283"/>
      <c r="B21" s="323" t="s">
        <v>245</v>
      </c>
      <c r="C21" s="324"/>
      <c r="D21" s="325"/>
      <c r="E21" s="65">
        <f>'2.a POUŽITÍ DOTACE-"Organizace"'!E22+'2.b POUŽITÍ DOTACE-"TALENT"'!E22+'2.c POUŽITÍ DOTACE-"REPRE"'!E22</f>
        <v>0</v>
      </c>
      <c r="F21" s="1"/>
      <c r="G21" s="361"/>
    </row>
    <row r="22" spans="1:8" x14ac:dyDescent="0.25">
      <c r="A22" s="283"/>
      <c r="B22" s="323" t="s">
        <v>246</v>
      </c>
      <c r="C22" s="324"/>
      <c r="D22" s="325"/>
      <c r="E22" s="65">
        <f>'2.a POUŽITÍ DOTACE-"Organizace"'!E23+'2.b POUŽITÍ DOTACE-"TALENT"'!E23+'2.c POUŽITÍ DOTACE-"REPRE"'!E23</f>
        <v>0</v>
      </c>
      <c r="F22" s="1"/>
      <c r="G22" s="361"/>
    </row>
    <row r="23" spans="1:8" x14ac:dyDescent="0.25">
      <c r="A23" s="281">
        <v>52</v>
      </c>
      <c r="B23" s="66" t="s">
        <v>72</v>
      </c>
      <c r="C23" s="67"/>
      <c r="D23" s="68"/>
      <c r="E23" s="291">
        <f>'2.a POUŽITÍ DOTACE-"Organizace"'!E24+'2.b POUŽITÍ DOTACE-"TALENT"'!E24+'2.c POUŽITÍ DOTACE-"REPRE"'!E24</f>
        <v>0</v>
      </c>
      <c r="F23" s="63"/>
    </row>
    <row r="24" spans="1:8" ht="48" customHeight="1" x14ac:dyDescent="0.25">
      <c r="A24" s="284">
        <v>521</v>
      </c>
      <c r="B24" s="323" t="s">
        <v>273</v>
      </c>
      <c r="C24" s="324"/>
      <c r="D24" s="325"/>
      <c r="E24" s="65">
        <f>'2.a POUŽITÍ DOTACE-"Organizace"'!E25+'2.b POUŽITÍ DOTACE-"TALENT"'!E25+'2.c POUŽITÍ DOTACE-"REPRE"'!E2</f>
        <v>0</v>
      </c>
      <c r="F24" s="1"/>
    </row>
    <row r="25" spans="1:8" ht="18" customHeight="1" x14ac:dyDescent="0.25">
      <c r="A25" s="284">
        <v>524</v>
      </c>
      <c r="B25" s="362" t="s">
        <v>247</v>
      </c>
      <c r="C25" s="363"/>
      <c r="D25" s="364"/>
      <c r="E25" s="65">
        <f>'2.a POUŽITÍ DOTACE-"Organizace"'!E26+'2.b POUŽITÍ DOTACE-"TALENT"'!E26+'2.c POUŽITÍ DOTACE-"REPRE"'!E26</f>
        <v>0</v>
      </c>
      <c r="F25" s="1"/>
      <c r="G25" s="361"/>
    </row>
    <row r="26" spans="1:8" x14ac:dyDescent="0.25">
      <c r="A26" s="281">
        <v>54</v>
      </c>
      <c r="B26" s="66" t="s">
        <v>237</v>
      </c>
      <c r="C26" s="67"/>
      <c r="D26" s="68"/>
      <c r="E26" s="62">
        <f>E27</f>
        <v>0</v>
      </c>
      <c r="F26" s="63"/>
      <c r="G26" s="361"/>
    </row>
    <row r="27" spans="1:8" x14ac:dyDescent="0.25">
      <c r="A27" s="284">
        <v>549</v>
      </c>
      <c r="B27" s="365" t="s">
        <v>238</v>
      </c>
      <c r="C27" s="366"/>
      <c r="D27" s="367"/>
      <c r="E27" s="290">
        <f>'2.a POUŽITÍ DOTACE-"Organizace"'!E28+'2.b POUŽITÍ DOTACE-"TALENT"'!E28+'2.c POUŽITÍ DOTACE-"REPRE"'!E28</f>
        <v>0</v>
      </c>
      <c r="F27" s="1"/>
      <c r="G27" s="361"/>
    </row>
    <row r="28" spans="1:8" ht="45.75" customHeight="1" x14ac:dyDescent="0.25">
      <c r="A28" s="283"/>
      <c r="B28" s="323" t="s">
        <v>248</v>
      </c>
      <c r="C28" s="324"/>
      <c r="D28" s="325"/>
      <c r="E28" s="65">
        <f>'2.a POUŽITÍ DOTACE-"Organizace"'!E29+'2.b POUŽITÍ DOTACE-"TALENT"'!E29+'2.c POUŽITÍ DOTACE-"REPRE"'!E29</f>
        <v>0</v>
      </c>
      <c r="F28" s="1"/>
    </row>
    <row r="29" spans="1:8" ht="23.45" customHeight="1" x14ac:dyDescent="0.25">
      <c r="A29" s="283"/>
      <c r="B29" s="198" t="s">
        <v>249</v>
      </c>
      <c r="C29" s="279"/>
      <c r="D29" s="280"/>
      <c r="E29" s="65">
        <f>'2.a POUŽITÍ DOTACE-"Organizace"'!E30+'2.b POUŽITÍ DOTACE-"TALENT"'!E30+'2.c POUŽITÍ DOTACE-"REPRE"'!E30</f>
        <v>0</v>
      </c>
      <c r="F29" s="1"/>
    </row>
    <row r="30" spans="1:8" ht="14.45" customHeight="1" x14ac:dyDescent="0.25">
      <c r="B30" s="64"/>
      <c r="C30" s="355" t="s">
        <v>211</v>
      </c>
      <c r="D30" s="356"/>
      <c r="E30" s="71">
        <f>'2.a POUŽITÍ DOTACE-"Organizace"'!E31+'2.b POUŽITÍ DOTACE-"TALENT"'!E31+'2.c POUŽITÍ DOTACE-"REPRE"'!E31</f>
        <v>0</v>
      </c>
      <c r="F30" s="72" t="s">
        <v>57</v>
      </c>
      <c r="G30" s="345" t="str">
        <f>IF(F32&lt;0,"POZOR!!! Vykázaná/vyúčtovaná částka je vyšší než přidělená dotace při zohlednění případné vratky v průběhu roku. Proím zkontrolujte své výdaje a jednotlivé částky!!!!","")</f>
        <v/>
      </c>
      <c r="H30" s="357" t="str">
        <f>IF(F32&gt;0,"VE VRATCE JE JIŽ PROMÍTNUTO, ŽE JSTE JIŽ PŘÍPADNĚ VRACELI URČITOU ČÁST!!!! - BUŇKA B12 list SOUHRNNÉ INFORMACE","")</f>
        <v/>
      </c>
    </row>
    <row r="31" spans="1:8" ht="14.45" customHeight="1" x14ac:dyDescent="0.25">
      <c r="B31" s="359" t="s">
        <v>64</v>
      </c>
      <c r="C31" s="360"/>
      <c r="D31" s="73">
        <f>D6</f>
        <v>0</v>
      </c>
      <c r="E31" s="73">
        <f>E8+E13+E23+E26+E30</f>
        <v>0</v>
      </c>
      <c r="F31" s="74">
        <f>'1. SOUHRNNÉ INFORMACE'!B16</f>
        <v>0</v>
      </c>
      <c r="G31" s="345"/>
      <c r="H31" s="357"/>
    </row>
    <row r="32" spans="1:8" ht="37.9" customHeight="1" thickBot="1" x14ac:dyDescent="0.3">
      <c r="B32" s="349" t="str">
        <f>IF(F32&gt;0,"Vratka nevyčerpané dotace (částku odešlete do 31.12.2021 na účet č. 4929001/0710  a v období mezi 1.1.2022 - 15.2.2022 na účet č. 6015-4929001/0710 a zároveň prosím zašlete avízo o vratce - Příloha AVÍZO VRATKA na email vratka-dotace@agenturasport.cz)","")</f>
        <v/>
      </c>
      <c r="C32" s="350"/>
      <c r="D32" s="350"/>
      <c r="E32" s="350"/>
      <c r="F32" s="75">
        <f>D31-E31</f>
        <v>0</v>
      </c>
      <c r="G32" s="345"/>
      <c r="H32" s="357"/>
    </row>
    <row r="33" spans="2:17" x14ac:dyDescent="0.25">
      <c r="C33" s="76"/>
      <c r="D33" s="77"/>
      <c r="E33" s="77"/>
      <c r="F33" s="78">
        <f>F32+F31+E31</f>
        <v>0</v>
      </c>
      <c r="G33" s="55" t="str">
        <f>IF(F33='1. SOUHRNNÉ INFORMACE'!B11,"kontrola Ok","Chyba - součet se nerovná")</f>
        <v>kontrola Ok</v>
      </c>
    </row>
    <row r="34" spans="2:17" s="24" customFormat="1" x14ac:dyDescent="0.25">
      <c r="B34" s="24" t="s">
        <v>74</v>
      </c>
      <c r="C34" s="76"/>
      <c r="D34" s="76"/>
      <c r="E34" s="76"/>
      <c r="F34" s="79"/>
      <c r="I34" s="32"/>
    </row>
    <row r="35" spans="2:17" ht="108" customHeight="1" x14ac:dyDescent="0.25">
      <c r="B35" s="353"/>
      <c r="C35" s="353"/>
      <c r="D35" s="353"/>
      <c r="E35" s="353"/>
      <c r="F35" s="353"/>
      <c r="G35" s="80"/>
    </row>
    <row r="36" spans="2:17" ht="14.45" customHeight="1" x14ac:dyDescent="0.25">
      <c r="B36" s="346" t="s">
        <v>65</v>
      </c>
      <c r="C36" s="346"/>
      <c r="D36" s="346"/>
      <c r="E36" s="346"/>
      <c r="F36" s="346"/>
    </row>
    <row r="37" spans="2:17" x14ac:dyDescent="0.25">
      <c r="B37" s="346"/>
      <c r="C37" s="346"/>
      <c r="D37" s="346"/>
      <c r="E37" s="346"/>
      <c r="F37" s="346"/>
    </row>
    <row r="38" spans="2:17" x14ac:dyDescent="0.25">
      <c r="C38" s="81"/>
      <c r="D38" s="82"/>
      <c r="E38" s="83"/>
      <c r="F38" s="84"/>
    </row>
    <row r="39" spans="2:17" ht="20.45" customHeight="1" x14ac:dyDescent="0.25">
      <c r="B39" s="346" t="s">
        <v>63</v>
      </c>
      <c r="C39" s="346"/>
      <c r="D39" s="346"/>
      <c r="E39" s="346"/>
      <c r="F39" s="346"/>
    </row>
    <row r="40" spans="2:17" ht="25.15" customHeight="1" x14ac:dyDescent="0.25">
      <c r="B40" s="346"/>
      <c r="C40" s="346"/>
      <c r="D40" s="346"/>
      <c r="E40" s="346"/>
      <c r="F40" s="346"/>
    </row>
    <row r="41" spans="2:17" x14ac:dyDescent="0.25">
      <c r="C41" s="77"/>
      <c r="D41" s="77"/>
      <c r="E41" s="77"/>
      <c r="F41" s="84"/>
    </row>
    <row r="42" spans="2:17" ht="27.6" customHeight="1" x14ac:dyDescent="0.25">
      <c r="B42" s="347" t="s">
        <v>250</v>
      </c>
      <c r="C42" s="347"/>
      <c r="D42" s="347"/>
      <c r="E42" s="347"/>
      <c r="F42" s="347"/>
    </row>
    <row r="43" spans="2:17" x14ac:dyDescent="0.25">
      <c r="B43" s="348" t="s">
        <v>28</v>
      </c>
      <c r="C43" s="348"/>
      <c r="D43" s="348"/>
      <c r="E43" s="348"/>
      <c r="F43" s="348"/>
    </row>
    <row r="44" spans="2:17" x14ac:dyDescent="0.25">
      <c r="C44" s="85"/>
      <c r="F44" s="86"/>
      <c r="G44" s="86"/>
      <c r="H44" s="86"/>
      <c r="I44" s="87"/>
      <c r="J44" s="86"/>
      <c r="K44" s="86"/>
      <c r="L44" s="86"/>
      <c r="M44" s="86"/>
      <c r="N44" s="86"/>
      <c r="O44" s="86"/>
      <c r="P44" s="86"/>
      <c r="Q44" s="86"/>
    </row>
    <row r="45" spans="2:17" x14ac:dyDescent="0.25">
      <c r="C45" s="85"/>
    </row>
    <row r="46" spans="2:17" x14ac:dyDescent="0.25">
      <c r="C46" s="20" t="s">
        <v>29</v>
      </c>
      <c r="D46" s="89"/>
    </row>
    <row r="47" spans="2:17" x14ac:dyDescent="0.25">
      <c r="C47" s="85"/>
    </row>
    <row r="48" spans="2:17" x14ac:dyDescent="0.25">
      <c r="C48" s="85"/>
    </row>
    <row r="49" spans="3:6" x14ac:dyDescent="0.25">
      <c r="C49" s="354" t="s">
        <v>52</v>
      </c>
      <c r="D49" s="354"/>
      <c r="E49" s="45" t="s">
        <v>53</v>
      </c>
    </row>
    <row r="50" spans="3:6" x14ac:dyDescent="0.25">
      <c r="C50" s="351">
        <f>'1. SOUHRNNÉ INFORMACE'!A48</f>
        <v>0</v>
      </c>
      <c r="D50" s="352"/>
      <c r="E50" s="46"/>
    </row>
    <row r="51" spans="3:6" x14ac:dyDescent="0.25">
      <c r="C51" s="351">
        <f>'1. SOUHRNNÉ INFORMACE'!A49</f>
        <v>0</v>
      </c>
      <c r="D51" s="352"/>
      <c r="E51" s="46"/>
    </row>
    <row r="52" spans="3:6" x14ac:dyDescent="0.25">
      <c r="C52" s="351">
        <f>'1. SOUHRNNÉ INFORMACE'!A50</f>
        <v>0</v>
      </c>
      <c r="D52" s="352"/>
      <c r="E52" s="46"/>
    </row>
    <row r="53" spans="3:6" x14ac:dyDescent="0.25">
      <c r="C53" s="351">
        <f>'1. SOUHRNNÉ INFORMACE'!A51</f>
        <v>0</v>
      </c>
      <c r="D53" s="352"/>
      <c r="E53" s="46"/>
    </row>
    <row r="54" spans="3:6" x14ac:dyDescent="0.25">
      <c r="C54" s="77"/>
      <c r="D54" s="43"/>
      <c r="E54" s="42"/>
      <c r="F54" s="84"/>
    </row>
    <row r="55" spans="3:6" x14ac:dyDescent="0.25">
      <c r="C55" s="77"/>
      <c r="D55" s="43"/>
      <c r="E55" s="310"/>
      <c r="F55" s="84"/>
    </row>
    <row r="56" spans="3:6" x14ac:dyDescent="0.25">
      <c r="C56" s="77"/>
      <c r="D56" s="43"/>
      <c r="E56" s="311"/>
      <c r="F56" s="84"/>
    </row>
    <row r="57" spans="3:6" x14ac:dyDescent="0.25">
      <c r="C57" s="77"/>
      <c r="E57" s="312"/>
      <c r="F57" s="84"/>
    </row>
    <row r="58" spans="3:6" x14ac:dyDescent="0.25">
      <c r="C58" s="77"/>
      <c r="D58" s="77"/>
      <c r="E58" s="88" t="s">
        <v>69</v>
      </c>
      <c r="F58" s="84"/>
    </row>
    <row r="59" spans="3:6" x14ac:dyDescent="0.25">
      <c r="C59" s="77"/>
      <c r="D59" s="77"/>
      <c r="E59" s="77"/>
      <c r="F59" s="84"/>
    </row>
    <row r="60" spans="3:6" x14ac:dyDescent="0.25">
      <c r="C60" s="77"/>
      <c r="D60" s="77"/>
      <c r="E60" s="77"/>
      <c r="F60" s="84"/>
    </row>
    <row r="61" spans="3:6" x14ac:dyDescent="0.25">
      <c r="C61" s="77"/>
      <c r="D61" s="77"/>
      <c r="E61" s="77"/>
      <c r="F61" s="84"/>
    </row>
    <row r="62" spans="3:6" x14ac:dyDescent="0.25">
      <c r="C62" s="77"/>
      <c r="D62" s="77"/>
      <c r="E62" s="77"/>
      <c r="F62" s="84"/>
    </row>
    <row r="63" spans="3:6" x14ac:dyDescent="0.25">
      <c r="C63" s="77"/>
      <c r="D63" s="77"/>
      <c r="E63" s="77"/>
      <c r="F63" s="84"/>
    </row>
    <row r="64" spans="3:6" x14ac:dyDescent="0.25">
      <c r="C64" s="77"/>
      <c r="D64" s="77"/>
      <c r="E64" s="77"/>
      <c r="F64" s="84"/>
    </row>
    <row r="65" spans="3:6" x14ac:dyDescent="0.25">
      <c r="C65" s="77"/>
      <c r="D65" s="77"/>
      <c r="E65" s="77"/>
      <c r="F65" s="84"/>
    </row>
    <row r="66" spans="3:6" x14ac:dyDescent="0.25">
      <c r="C66" s="77"/>
      <c r="D66" s="77"/>
      <c r="E66" s="77"/>
      <c r="F66" s="84"/>
    </row>
    <row r="67" spans="3:6" x14ac:dyDescent="0.25">
      <c r="C67" s="77"/>
      <c r="D67" s="77"/>
      <c r="E67" s="77"/>
      <c r="F67" s="84"/>
    </row>
    <row r="68" spans="3:6" x14ac:dyDescent="0.25">
      <c r="C68" s="77"/>
      <c r="D68" s="77"/>
      <c r="E68" s="77"/>
      <c r="F68" s="84"/>
    </row>
    <row r="69" spans="3:6" x14ac:dyDescent="0.25">
      <c r="C69" s="77"/>
      <c r="D69" s="77"/>
      <c r="E69" s="77"/>
      <c r="F69" s="84"/>
    </row>
    <row r="70" spans="3:6" x14ac:dyDescent="0.25">
      <c r="C70" s="77"/>
      <c r="D70" s="77"/>
      <c r="E70" s="77"/>
      <c r="F70" s="84"/>
    </row>
    <row r="71" spans="3:6" x14ac:dyDescent="0.25">
      <c r="C71" s="77"/>
      <c r="D71" s="77"/>
      <c r="E71" s="77"/>
      <c r="F71" s="84"/>
    </row>
    <row r="72" spans="3:6" x14ac:dyDescent="0.25">
      <c r="C72" s="77"/>
      <c r="D72" s="77"/>
      <c r="E72" s="77"/>
      <c r="F72" s="84"/>
    </row>
    <row r="73" spans="3:6" x14ac:dyDescent="0.25">
      <c r="C73" s="77"/>
      <c r="D73" s="77"/>
      <c r="E73" s="77"/>
      <c r="F73" s="84"/>
    </row>
    <row r="74" spans="3:6" x14ac:dyDescent="0.25">
      <c r="C74" s="77"/>
      <c r="D74" s="77"/>
      <c r="E74" s="77"/>
      <c r="F74" s="84"/>
    </row>
    <row r="75" spans="3:6" x14ac:dyDescent="0.25">
      <c r="C75" s="77"/>
      <c r="D75" s="77"/>
      <c r="E75" s="77"/>
      <c r="F75" s="84"/>
    </row>
    <row r="76" spans="3:6" x14ac:dyDescent="0.25">
      <c r="C76" s="77"/>
      <c r="D76" s="77"/>
      <c r="E76" s="77"/>
      <c r="F76" s="84"/>
    </row>
    <row r="77" spans="3:6" x14ac:dyDescent="0.25">
      <c r="C77" s="77"/>
      <c r="D77" s="77"/>
      <c r="E77" s="77"/>
      <c r="F77" s="84"/>
    </row>
    <row r="78" spans="3:6" x14ac:dyDescent="0.25">
      <c r="C78" s="77"/>
      <c r="D78" s="77"/>
      <c r="E78" s="77"/>
      <c r="F78" s="84"/>
    </row>
    <row r="79" spans="3:6" x14ac:dyDescent="0.25">
      <c r="C79" s="77"/>
      <c r="D79" s="77"/>
      <c r="E79" s="77"/>
      <c r="F79" s="84"/>
    </row>
    <row r="80" spans="3:6" x14ac:dyDescent="0.25">
      <c r="C80" s="77"/>
      <c r="D80" s="77"/>
      <c r="E80" s="77"/>
      <c r="F80" s="84"/>
    </row>
    <row r="81" spans="3:6" x14ac:dyDescent="0.25">
      <c r="C81" s="77"/>
      <c r="D81" s="77"/>
      <c r="E81" s="77"/>
      <c r="F81" s="84"/>
    </row>
    <row r="82" spans="3:6" x14ac:dyDescent="0.25">
      <c r="C82" s="77"/>
      <c r="D82" s="77"/>
      <c r="E82" s="77"/>
      <c r="F82" s="84"/>
    </row>
    <row r="83" spans="3:6" x14ac:dyDescent="0.25">
      <c r="C83" s="77"/>
      <c r="D83" s="77"/>
      <c r="E83" s="77"/>
      <c r="F83" s="84"/>
    </row>
    <row r="84" spans="3:6" x14ac:dyDescent="0.25">
      <c r="C84" s="77"/>
      <c r="D84" s="77"/>
      <c r="E84" s="77"/>
      <c r="F84" s="84"/>
    </row>
    <row r="85" spans="3:6" x14ac:dyDescent="0.25">
      <c r="C85" s="77"/>
      <c r="D85" s="77"/>
      <c r="E85" s="77"/>
      <c r="F85" s="84"/>
    </row>
    <row r="86" spans="3:6" x14ac:dyDescent="0.25">
      <c r="C86" s="77"/>
      <c r="D86" s="77"/>
      <c r="E86" s="77"/>
      <c r="F86" s="84"/>
    </row>
    <row r="87" spans="3:6" x14ac:dyDescent="0.25">
      <c r="C87" s="77"/>
      <c r="D87" s="77"/>
      <c r="E87" s="77"/>
      <c r="F87" s="84"/>
    </row>
    <row r="88" spans="3:6" x14ac:dyDescent="0.25">
      <c r="C88" s="77"/>
      <c r="D88" s="77"/>
      <c r="E88" s="77"/>
      <c r="F88" s="84"/>
    </row>
    <row r="89" spans="3:6" x14ac:dyDescent="0.25">
      <c r="C89" s="77"/>
      <c r="D89" s="77"/>
      <c r="E89" s="77"/>
      <c r="F89" s="84"/>
    </row>
    <row r="90" spans="3:6" x14ac:dyDescent="0.25">
      <c r="C90" s="77"/>
      <c r="D90" s="77"/>
      <c r="E90" s="77"/>
      <c r="F90" s="84"/>
    </row>
    <row r="91" spans="3:6" x14ac:dyDescent="0.25">
      <c r="C91" s="77"/>
      <c r="D91" s="77"/>
      <c r="E91" s="77"/>
      <c r="F91" s="84"/>
    </row>
    <row r="92" spans="3:6" x14ac:dyDescent="0.25">
      <c r="C92" s="77"/>
      <c r="D92" s="77"/>
      <c r="E92" s="77"/>
      <c r="F92" s="84"/>
    </row>
    <row r="93" spans="3:6" x14ac:dyDescent="0.25">
      <c r="C93" s="77"/>
      <c r="D93" s="77"/>
      <c r="E93" s="77"/>
      <c r="F93" s="84"/>
    </row>
    <row r="94" spans="3:6" x14ac:dyDescent="0.25">
      <c r="C94" s="77"/>
      <c r="D94" s="77"/>
      <c r="E94" s="77"/>
      <c r="F94" s="84"/>
    </row>
    <row r="95" spans="3:6" x14ac:dyDescent="0.25">
      <c r="C95" s="77"/>
      <c r="D95" s="77"/>
      <c r="E95" s="77"/>
      <c r="F95" s="84"/>
    </row>
    <row r="96" spans="3:6" x14ac:dyDescent="0.25">
      <c r="C96" s="77"/>
      <c r="D96" s="77"/>
      <c r="E96" s="77"/>
      <c r="F96" s="84"/>
    </row>
    <row r="97" spans="3:6" x14ac:dyDescent="0.25">
      <c r="C97" s="77"/>
      <c r="D97" s="77"/>
      <c r="E97" s="77"/>
      <c r="F97" s="84"/>
    </row>
    <row r="98" spans="3:6" x14ac:dyDescent="0.25">
      <c r="C98" s="77"/>
      <c r="D98" s="77"/>
      <c r="E98" s="77"/>
      <c r="F98" s="84"/>
    </row>
    <row r="99" spans="3:6" x14ac:dyDescent="0.25">
      <c r="C99" s="77"/>
      <c r="D99" s="77"/>
      <c r="E99" s="77"/>
      <c r="F99" s="84"/>
    </row>
    <row r="100" spans="3:6" x14ac:dyDescent="0.25">
      <c r="C100" s="77"/>
      <c r="D100" s="77"/>
      <c r="E100" s="77"/>
      <c r="F100" s="84"/>
    </row>
    <row r="101" spans="3:6" x14ac:dyDescent="0.25">
      <c r="C101" s="77"/>
      <c r="D101" s="77"/>
      <c r="E101" s="77"/>
      <c r="F101" s="84"/>
    </row>
  </sheetData>
  <sheetProtection algorithmName="SHA-512" hashValue="l43IINgX94hhwKxLJRAE+ZsGzEVScYh/BV1KYh24Wem+glp0HsxAnPki6PGM4TAsmiFCNOnwC6Jb8Lxpf4jZUw==" saltValue="0hi/bnCKurugRr3BEf45Jw==" spinCount="100000" sheet="1" selectLockedCells="1"/>
  <mergeCells count="44">
    <mergeCell ref="H30:H32"/>
    <mergeCell ref="G9:G11"/>
    <mergeCell ref="B31:C31"/>
    <mergeCell ref="G20:G22"/>
    <mergeCell ref="G25:G27"/>
    <mergeCell ref="B10:D10"/>
    <mergeCell ref="B11:D11"/>
    <mergeCell ref="B15:D15"/>
    <mergeCell ref="B16:D16"/>
    <mergeCell ref="B19:D19"/>
    <mergeCell ref="B28:D28"/>
    <mergeCell ref="B17:D17"/>
    <mergeCell ref="B18:D18"/>
    <mergeCell ref="B24:D24"/>
    <mergeCell ref="B25:D25"/>
    <mergeCell ref="B27:D27"/>
    <mergeCell ref="E55:E57"/>
    <mergeCell ref="G30:G32"/>
    <mergeCell ref="B39:F40"/>
    <mergeCell ref="B36:F37"/>
    <mergeCell ref="B42:F42"/>
    <mergeCell ref="B43:F43"/>
    <mergeCell ref="B32:E32"/>
    <mergeCell ref="C50:D50"/>
    <mergeCell ref="C52:D52"/>
    <mergeCell ref="C53:D53"/>
    <mergeCell ref="B35:F35"/>
    <mergeCell ref="C49:D49"/>
    <mergeCell ref="C51:D51"/>
    <mergeCell ref="C30:D30"/>
    <mergeCell ref="B22:D22"/>
    <mergeCell ref="B21:D21"/>
    <mergeCell ref="F1:F4"/>
    <mergeCell ref="B1:C1"/>
    <mergeCell ref="D2:E2"/>
    <mergeCell ref="D3:E3"/>
    <mergeCell ref="D4:E4"/>
    <mergeCell ref="B3:C3"/>
    <mergeCell ref="B4:C4"/>
    <mergeCell ref="B5:C5"/>
    <mergeCell ref="D1:E1"/>
    <mergeCell ref="B8:D8"/>
    <mergeCell ref="B2:C2"/>
    <mergeCell ref="B7:D7"/>
  </mergeCells>
  <conditionalFormatting sqref="G30:G32">
    <cfRule type="containsText" dxfId="212" priority="43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částky!!!!",G30)))</formula>
    </cfRule>
  </conditionalFormatting>
  <conditionalFormatting sqref="B32:E32">
    <cfRule type="containsText" dxfId="211" priority="41" operator="containsText" text="Vratka">
      <formula>NOT(ISERROR(SEARCH("Vratka",B32)))</formula>
    </cfRule>
    <cfRule type="containsText" priority="42" operator="containsText" text="Vratka">
      <formula>NOT(ISERROR(SEARCH("Vratka",B32)))</formula>
    </cfRule>
  </conditionalFormatting>
  <conditionalFormatting sqref="F32">
    <cfRule type="cellIs" dxfId="210" priority="39" operator="lessThan">
      <formula>0</formula>
    </cfRule>
    <cfRule type="cellIs" dxfId="209" priority="40" operator="greaterThan">
      <formula>0</formula>
    </cfRule>
  </conditionalFormatting>
  <conditionalFormatting sqref="B35">
    <cfRule type="cellIs" dxfId="208" priority="27" operator="equal">
      <formula>0</formula>
    </cfRule>
    <cfRule type="cellIs" dxfId="207" priority="29" operator="equal">
      <formula>0</formula>
    </cfRule>
  </conditionalFormatting>
  <conditionalFormatting sqref="C50:C53 F24:F25 F27:F29">
    <cfRule type="cellIs" dxfId="206" priority="26" operator="equal">
      <formula>0</formula>
    </cfRule>
  </conditionalFormatting>
  <conditionalFormatting sqref="H30:H32">
    <cfRule type="containsText" dxfId="205" priority="22" operator="containsText" text="VRAT">
      <formula>NOT(ISERROR(SEARCH("VRAT",H30)))</formula>
    </cfRule>
    <cfRule type="containsText" dxfId="204" priority="23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částky!!!!",H30)))</formula>
    </cfRule>
  </conditionalFormatting>
  <conditionalFormatting sqref="F7">
    <cfRule type="cellIs" dxfId="203" priority="9" operator="equal">
      <formula>0</formula>
    </cfRule>
  </conditionalFormatting>
  <conditionalFormatting sqref="F1">
    <cfRule type="cellIs" dxfId="202" priority="8" operator="equal">
      <formula>0</formula>
    </cfRule>
  </conditionalFormatting>
  <conditionalFormatting sqref="F1">
    <cfRule type="containsText" dxfId="201" priority="7" operator="containsText" text="21">
      <formula>NOT(ISERROR(SEARCH("21",F1)))</formula>
    </cfRule>
  </conditionalFormatting>
  <conditionalFormatting sqref="F9:F12">
    <cfRule type="cellIs" dxfId="200" priority="3" operator="equal">
      <formula>0</formula>
    </cfRule>
  </conditionalFormatting>
  <conditionalFormatting sqref="F14:F22">
    <cfRule type="cellIs" dxfId="199" priority="2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70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9" operator="containsText" id="{FF5574A2-7F27-4359-B457-0BD9C443F9A0}">
            <xm:f>NOT(ISERROR(SEARCH($G$20,G20)))</xm:f>
            <xm:f>$G$20</xm:f>
            <x14:dxf>
              <font>
                <color rgb="FF9C0006"/>
              </font>
            </x14:dxf>
          </x14:cfRule>
          <x14:cfRule type="containsText" priority="20" operator="containsText" id="{755E9D11-DDEF-4800-9AF2-2218EFF08023}">
            <xm:f>NOT(ISERROR(SEARCH($G$20,G20)))</xm:f>
            <xm:f>$G$20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containsText" priority="16" operator="containsText" id="{F1FE1118-A74C-485E-B8A5-8F2897693F20}">
            <xm:f>NOT(ISERROR(SEARCH($G$20,G25)))</xm:f>
            <xm:f>$G$20</xm:f>
            <x14:dxf>
              <font>
                <color rgb="FF9C0006"/>
              </font>
            </x14:dxf>
          </x14:cfRule>
          <x14:cfRule type="containsText" priority="17" operator="containsText" id="{F10D11FA-990F-4018-85EF-0DCAA97273CD}">
            <xm:f>NOT(ISERROR(SEARCH($G$20,G25)))</xm:f>
            <xm:f>$G$20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ontainsText" priority="15" operator="containsText" id="{655BECC2-AE26-44FA-96A9-D68A2F4FCF99}">
            <xm:f>NOT(ISERROR(SEARCH($G$25,G25)))</xm:f>
            <xm:f>$G$25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G25:G27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DC842-FBD4-44B0-8D0E-4B645EA20D9E}">
  <sheetPr>
    <tabColor rgb="FF66FFFF"/>
    <pageSetUpPr fitToPage="1"/>
  </sheetPr>
  <dimension ref="A1:Q94"/>
  <sheetViews>
    <sheetView workbookViewId="0">
      <selection activeCell="D6" sqref="D6"/>
    </sheetView>
  </sheetViews>
  <sheetFormatPr defaultColWidth="8.85546875" defaultRowHeight="15" x14ac:dyDescent="0.25"/>
  <cols>
    <col min="1" max="1" width="4.28515625" style="23" customWidth="1"/>
    <col min="2" max="2" width="9" style="23" customWidth="1"/>
    <col min="3" max="3" width="39.85546875" style="23" customWidth="1"/>
    <col min="4" max="4" width="32.28515625" style="23" customWidth="1"/>
    <col min="5" max="5" width="28.7109375" style="23" customWidth="1"/>
    <col min="6" max="6" width="34" style="23" customWidth="1"/>
    <col min="7" max="7" width="35" style="23" customWidth="1"/>
    <col min="8" max="8" width="39.7109375" style="23" customWidth="1"/>
    <col min="9" max="10" width="0" style="23" hidden="1" customWidth="1"/>
    <col min="11" max="11" width="4.5703125" style="23" customWidth="1"/>
    <col min="12" max="12" width="72.42578125" style="23" customWidth="1"/>
    <col min="13" max="13" width="14" style="23" customWidth="1"/>
    <col min="14" max="16384" width="8.85546875" style="23"/>
  </cols>
  <sheetData>
    <row r="1" spans="1:12" ht="12.6" customHeight="1" x14ac:dyDescent="0.25">
      <c r="B1" s="329" t="s">
        <v>70</v>
      </c>
      <c r="C1" s="330"/>
      <c r="D1" s="338" t="str">
        <f>IF('1. SOUHRNNÉ INFORMACE'!B5=0,"",'1. SOUHRNNÉ INFORMACE'!B5)</f>
        <v/>
      </c>
      <c r="E1" s="339"/>
      <c r="F1" s="326">
        <f>'1. SOUHRNNÉ INFORMACE'!B2</f>
        <v>0</v>
      </c>
    </row>
    <row r="2" spans="1:12" ht="15.6" customHeight="1" x14ac:dyDescent="0.25">
      <c r="B2" s="333" t="s">
        <v>37</v>
      </c>
      <c r="C2" s="334" t="s">
        <v>37</v>
      </c>
      <c r="D2" s="331" t="str">
        <f>IF('1. SOUHRNNÉ INFORMACE'!B6=0,"",'1. SOUHRNNÉ INFORMACE'!B6)</f>
        <v/>
      </c>
      <c r="E2" s="332"/>
      <c r="F2" s="327"/>
    </row>
    <row r="3" spans="1:12" ht="16.899999999999999" customHeight="1" x14ac:dyDescent="0.25">
      <c r="B3" s="333" t="s">
        <v>58</v>
      </c>
      <c r="C3" s="334" t="s">
        <v>58</v>
      </c>
      <c r="D3" s="331" t="str">
        <f>IF('1. SOUHRNNÉ INFORMACE'!B9=0,"",'1. SOUHRNNÉ INFORMACE'!B9)</f>
        <v/>
      </c>
      <c r="E3" s="332"/>
      <c r="F3" s="327"/>
    </row>
    <row r="4" spans="1:12" ht="15.6" customHeight="1" thickBot="1" x14ac:dyDescent="0.3">
      <c r="B4" s="335" t="s">
        <v>59</v>
      </c>
      <c r="C4" s="336" t="s">
        <v>59</v>
      </c>
      <c r="D4" s="331" t="str">
        <f>IF('1. SOUHRNNÉ INFORMACE'!B10=0,"",'1. SOUHRNNÉ INFORMACE'!B10)</f>
        <v/>
      </c>
      <c r="E4" s="332"/>
      <c r="F4" s="328"/>
    </row>
    <row r="5" spans="1:12" s="55" customFormat="1" ht="15.75" thickBot="1" x14ac:dyDescent="0.3">
      <c r="B5" s="337" t="s">
        <v>62</v>
      </c>
      <c r="C5" s="337"/>
      <c r="D5" s="53"/>
      <c r="E5" s="53" t="s">
        <v>60</v>
      </c>
      <c r="F5" s="54" t="s">
        <v>71</v>
      </c>
      <c r="L5" s="23"/>
    </row>
    <row r="6" spans="1:12" ht="15.75" thickBot="1" x14ac:dyDescent="0.3">
      <c r="B6" s="53" t="s">
        <v>169</v>
      </c>
      <c r="C6" s="57" t="str">
        <f>IF('1. SOUHRNNÉ INFORMACE'!B2=0,"",'1. SOUHRNNÉ INFORMACE'!B2)</f>
        <v/>
      </c>
      <c r="D6" s="5">
        <f>'1. SOUHRNNÉ INFORMACE'!B11-'1. SOUHRNNÉ INFORMACE'!B16</f>
        <v>0</v>
      </c>
      <c r="E6" s="59">
        <f>E32</f>
        <v>0</v>
      </c>
      <c r="F6" s="90">
        <f>D7-E6</f>
        <v>0</v>
      </c>
      <c r="G6" s="371" t="str">
        <f>IF(F6&gt;0,"OBLAST PODPORY NEDOČERPÁNA! VRATKA PROBĚHLA DO 31.12.2021 NEBO SE TEPRVE PROMÍTNE VE VRATCE!!!",IF(F6&lt;0,"OBLAST PŘEČERPÁNA-SKUTEČNÉ ČERPÁNÍ JE VYŠŠÍ NEŽ DOTACE OBLASTI!!",IF(F6=0,"OK","")))</f>
        <v>OK</v>
      </c>
      <c r="H6" s="372"/>
      <c r="I6" s="372"/>
      <c r="J6" s="372"/>
      <c r="K6" s="372"/>
      <c r="L6" s="372"/>
    </row>
    <row r="7" spans="1:12" ht="26.45" customHeight="1" x14ac:dyDescent="0.25">
      <c r="B7" s="370" t="s">
        <v>274</v>
      </c>
      <c r="C7" s="370"/>
      <c r="D7" s="5">
        <f>'1. SOUHRNNÉ INFORMACE'!B12</f>
        <v>0</v>
      </c>
      <c r="E7" s="91"/>
      <c r="F7" s="54" t="s">
        <v>71</v>
      </c>
    </row>
    <row r="8" spans="1:12" x14ac:dyDescent="0.25">
      <c r="B8" s="343" t="s">
        <v>197</v>
      </c>
      <c r="C8" s="344"/>
      <c r="D8" s="344"/>
      <c r="E8" s="61"/>
      <c r="F8" s="1"/>
    </row>
    <row r="9" spans="1:12" x14ac:dyDescent="0.25">
      <c r="A9" s="281" t="s">
        <v>230</v>
      </c>
      <c r="B9" s="340" t="s">
        <v>232</v>
      </c>
      <c r="C9" s="341"/>
      <c r="D9" s="342"/>
      <c r="E9" s="62">
        <f>E10</f>
        <v>0</v>
      </c>
      <c r="F9" s="1"/>
    </row>
    <row r="10" spans="1:12" x14ac:dyDescent="0.25">
      <c r="A10" s="282" t="s">
        <v>231</v>
      </c>
      <c r="B10" s="287" t="s">
        <v>233</v>
      </c>
      <c r="C10" s="288"/>
      <c r="D10" s="289"/>
      <c r="E10" s="290">
        <f>SUM(E11:E13)</f>
        <v>0</v>
      </c>
      <c r="F10" s="1"/>
      <c r="G10" s="358" t="s">
        <v>68</v>
      </c>
    </row>
    <row r="11" spans="1:12" ht="36" customHeight="1" x14ac:dyDescent="0.25">
      <c r="A11" s="283"/>
      <c r="B11" s="323" t="s">
        <v>239</v>
      </c>
      <c r="C11" s="324"/>
      <c r="D11" s="325"/>
      <c r="E11" s="5">
        <v>0</v>
      </c>
      <c r="F11" s="1"/>
      <c r="G11" s="358"/>
    </row>
    <row r="12" spans="1:12" ht="40.5" customHeight="1" x14ac:dyDescent="0.25">
      <c r="A12" s="283"/>
      <c r="B12" s="323" t="s">
        <v>240</v>
      </c>
      <c r="C12" s="324"/>
      <c r="D12" s="325"/>
      <c r="E12" s="5">
        <v>0</v>
      </c>
      <c r="F12" s="1"/>
      <c r="G12" s="358"/>
    </row>
    <row r="13" spans="1:12" x14ac:dyDescent="0.25">
      <c r="A13" s="283"/>
      <c r="B13" s="64" t="s">
        <v>241</v>
      </c>
      <c r="C13" s="285"/>
      <c r="D13" s="286"/>
      <c r="E13" s="5">
        <v>0</v>
      </c>
      <c r="F13" s="1"/>
    </row>
    <row r="14" spans="1:12" x14ac:dyDescent="0.25">
      <c r="A14" s="281">
        <v>51</v>
      </c>
      <c r="B14" s="66" t="s">
        <v>73</v>
      </c>
      <c r="C14" s="67"/>
      <c r="D14" s="68"/>
      <c r="E14" s="62">
        <f>SUM(E15,E18,E19)</f>
        <v>0</v>
      </c>
      <c r="F14" s="1"/>
    </row>
    <row r="15" spans="1:12" x14ac:dyDescent="0.25">
      <c r="A15" s="284">
        <v>511</v>
      </c>
      <c r="B15" s="287" t="s">
        <v>234</v>
      </c>
      <c r="C15" s="288"/>
      <c r="D15" s="289"/>
      <c r="E15" s="290">
        <f>SUM(E16:E17)</f>
        <v>0</v>
      </c>
      <c r="F15" s="1"/>
    </row>
    <row r="16" spans="1:12" ht="33" customHeight="1" x14ac:dyDescent="0.25">
      <c r="A16" s="284"/>
      <c r="B16" s="323" t="s">
        <v>242</v>
      </c>
      <c r="C16" s="324"/>
      <c r="D16" s="325"/>
      <c r="E16" s="5">
        <v>0</v>
      </c>
      <c r="F16" s="1"/>
    </row>
    <row r="17" spans="1:12" ht="31.5" customHeight="1" x14ac:dyDescent="0.25">
      <c r="A17" s="284"/>
      <c r="B17" s="323" t="s">
        <v>271</v>
      </c>
      <c r="C17" s="324"/>
      <c r="D17" s="325"/>
      <c r="E17" s="5">
        <v>0</v>
      </c>
      <c r="F17" s="1"/>
    </row>
    <row r="18" spans="1:12" x14ac:dyDescent="0.25">
      <c r="A18" s="284">
        <v>512</v>
      </c>
      <c r="B18" s="362" t="s">
        <v>235</v>
      </c>
      <c r="C18" s="363"/>
      <c r="D18" s="364"/>
      <c r="E18" s="5">
        <v>0</v>
      </c>
      <c r="F18" s="1"/>
    </row>
    <row r="19" spans="1:12" x14ac:dyDescent="0.25">
      <c r="A19" s="284">
        <v>518</v>
      </c>
      <c r="B19" s="365" t="s">
        <v>236</v>
      </c>
      <c r="C19" s="366"/>
      <c r="D19" s="367"/>
      <c r="E19" s="290">
        <f>SUM(E20:E23)</f>
        <v>0</v>
      </c>
      <c r="F19" s="1"/>
    </row>
    <row r="20" spans="1:12" ht="29.25" customHeight="1" x14ac:dyDescent="0.25">
      <c r="A20" s="284"/>
      <c r="B20" s="323" t="s">
        <v>243</v>
      </c>
      <c r="C20" s="324"/>
      <c r="D20" s="325"/>
      <c r="E20" s="5">
        <v>0</v>
      </c>
      <c r="F20" s="1"/>
    </row>
    <row r="21" spans="1:12" ht="18" customHeight="1" x14ac:dyDescent="0.25">
      <c r="A21" s="283"/>
      <c r="B21" s="64" t="s">
        <v>244</v>
      </c>
      <c r="C21" s="69"/>
      <c r="D21" s="70"/>
      <c r="E21" s="5">
        <v>0</v>
      </c>
      <c r="F21" s="1"/>
    </row>
    <row r="22" spans="1:12" ht="39" customHeight="1" x14ac:dyDescent="0.25">
      <c r="A22" s="283"/>
      <c r="B22" s="323" t="s">
        <v>245</v>
      </c>
      <c r="C22" s="324"/>
      <c r="D22" s="325"/>
      <c r="E22" s="5">
        <v>0</v>
      </c>
      <c r="F22" s="1"/>
      <c r="G22" s="361"/>
    </row>
    <row r="23" spans="1:12" ht="15" customHeight="1" x14ac:dyDescent="0.25">
      <c r="A23" s="283"/>
      <c r="B23" s="323" t="s">
        <v>246</v>
      </c>
      <c r="C23" s="324"/>
      <c r="D23" s="325"/>
      <c r="E23" s="5">
        <v>0</v>
      </c>
      <c r="F23" s="1"/>
      <c r="G23" s="361"/>
    </row>
    <row r="24" spans="1:12" x14ac:dyDescent="0.25">
      <c r="A24" s="281">
        <v>52</v>
      </c>
      <c r="B24" s="66" t="s">
        <v>72</v>
      </c>
      <c r="C24" s="67"/>
      <c r="D24" s="68"/>
      <c r="E24" s="62">
        <f>SUM(E25:E26)</f>
        <v>0</v>
      </c>
      <c r="F24" s="1"/>
      <c r="G24" s="361"/>
    </row>
    <row r="25" spans="1:12" ht="49.5" customHeight="1" x14ac:dyDescent="0.25">
      <c r="A25" s="284">
        <v>521</v>
      </c>
      <c r="B25" s="323" t="s">
        <v>273</v>
      </c>
      <c r="C25" s="324"/>
      <c r="D25" s="325"/>
      <c r="E25" s="5">
        <f>SUM(E26:E30)</f>
        <v>0</v>
      </c>
      <c r="F25" s="1"/>
      <c r="L25" s="55" t="s">
        <v>215</v>
      </c>
    </row>
    <row r="26" spans="1:12" ht="17.45" customHeight="1" x14ac:dyDescent="0.25">
      <c r="A26" s="284">
        <v>524</v>
      </c>
      <c r="B26" s="362" t="s">
        <v>247</v>
      </c>
      <c r="C26" s="363"/>
      <c r="D26" s="364"/>
      <c r="E26" s="5">
        <v>0</v>
      </c>
      <c r="F26" s="1"/>
      <c r="G26" s="368" t="str">
        <f>IF($E$26&gt;0.1*E6,"Odměny za sportovní výsledky mohou činit nejvýše 10 % z poskytnuté oblasti podpory.","")</f>
        <v/>
      </c>
      <c r="H26" s="369"/>
      <c r="L26" s="92">
        <f>D7*10%</f>
        <v>0</v>
      </c>
    </row>
    <row r="27" spans="1:12" ht="24" customHeight="1" x14ac:dyDescent="0.25">
      <c r="A27" s="281">
        <v>54</v>
      </c>
      <c r="B27" s="66" t="s">
        <v>237</v>
      </c>
      <c r="C27" s="67"/>
      <c r="D27" s="68"/>
      <c r="E27" s="62">
        <f>E28</f>
        <v>0</v>
      </c>
      <c r="F27" s="1"/>
      <c r="G27" s="93"/>
    </row>
    <row r="28" spans="1:12" x14ac:dyDescent="0.25">
      <c r="A28" s="284">
        <v>549</v>
      </c>
      <c r="B28" s="365" t="s">
        <v>238</v>
      </c>
      <c r="C28" s="366"/>
      <c r="D28" s="367"/>
      <c r="E28" s="290">
        <f>SUM(E29:E30)</f>
        <v>0</v>
      </c>
      <c r="F28" s="1"/>
      <c r="G28" s="93"/>
    </row>
    <row r="29" spans="1:12" ht="33.75" customHeight="1" x14ac:dyDescent="0.25">
      <c r="A29" s="283"/>
      <c r="B29" s="323" t="s">
        <v>248</v>
      </c>
      <c r="C29" s="324"/>
      <c r="D29" s="325"/>
      <c r="E29" s="5">
        <v>0</v>
      </c>
      <c r="F29" s="1"/>
    </row>
    <row r="30" spans="1:12" x14ac:dyDescent="0.25">
      <c r="A30" s="283"/>
      <c r="B30" s="198" t="s">
        <v>249</v>
      </c>
      <c r="C30" s="279"/>
      <c r="D30" s="280"/>
      <c r="E30" s="5"/>
      <c r="F30" s="1"/>
    </row>
    <row r="31" spans="1:12" ht="14.45" customHeight="1" x14ac:dyDescent="0.25">
      <c r="B31" s="94"/>
      <c r="C31" s="355" t="s">
        <v>276</v>
      </c>
      <c r="D31" s="356"/>
      <c r="E31" s="72">
        <f>'Organizace - Koneční příjemci'!C4</f>
        <v>0</v>
      </c>
      <c r="F31" s="1"/>
      <c r="G31" s="345"/>
      <c r="H31" s="357"/>
    </row>
    <row r="32" spans="1:12" ht="14.45" customHeight="1" x14ac:dyDescent="0.25">
      <c r="B32" s="359" t="s">
        <v>64</v>
      </c>
      <c r="C32" s="360"/>
      <c r="D32" s="73">
        <f>D6</f>
        <v>0</v>
      </c>
      <c r="E32" s="73">
        <f>E9+E14+E24+E27+E31</f>
        <v>0</v>
      </c>
      <c r="F32" s="95">
        <f>D32-E32</f>
        <v>0</v>
      </c>
      <c r="G32" s="345"/>
      <c r="H32" s="357"/>
    </row>
    <row r="33" spans="2:17" x14ac:dyDescent="0.25">
      <c r="C33" s="76"/>
      <c r="D33" s="77"/>
      <c r="E33" s="77"/>
      <c r="F33" s="84"/>
    </row>
    <row r="34" spans="2:17" x14ac:dyDescent="0.25">
      <c r="C34" s="77"/>
      <c r="D34" s="77"/>
      <c r="E34" s="77"/>
      <c r="F34" s="84"/>
    </row>
    <row r="35" spans="2:17" ht="21" customHeight="1" x14ac:dyDescent="0.25">
      <c r="B35" s="347" t="s">
        <v>250</v>
      </c>
      <c r="C35" s="347"/>
      <c r="D35" s="347"/>
      <c r="E35" s="347"/>
      <c r="F35" s="347"/>
    </row>
    <row r="36" spans="2:17" x14ac:dyDescent="0.25">
      <c r="B36" s="348" t="s">
        <v>28</v>
      </c>
      <c r="C36" s="348"/>
      <c r="D36" s="348"/>
      <c r="E36" s="348"/>
      <c r="F36" s="348"/>
    </row>
    <row r="37" spans="2:17" x14ac:dyDescent="0.25">
      <c r="C37" s="85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 x14ac:dyDescent="0.25">
      <c r="C38" s="85"/>
    </row>
    <row r="39" spans="2:17" x14ac:dyDescent="0.25">
      <c r="C39" s="20" t="s">
        <v>252</v>
      </c>
      <c r="D39" s="11"/>
    </row>
    <row r="40" spans="2:17" x14ac:dyDescent="0.25">
      <c r="C40" s="85"/>
    </row>
    <row r="41" spans="2:17" x14ac:dyDescent="0.25">
      <c r="C41" s="85"/>
    </row>
    <row r="42" spans="2:17" x14ac:dyDescent="0.25">
      <c r="C42" s="354" t="s">
        <v>52</v>
      </c>
      <c r="D42" s="354"/>
      <c r="E42" s="45" t="s">
        <v>53</v>
      </c>
    </row>
    <row r="43" spans="2:17" x14ac:dyDescent="0.25">
      <c r="C43" s="351">
        <f>'1. SOUHRNNÉ INFORMACE'!A48</f>
        <v>0</v>
      </c>
      <c r="D43" s="352"/>
      <c r="E43" s="46"/>
    </row>
    <row r="44" spans="2:17" x14ac:dyDescent="0.25">
      <c r="C44" s="351">
        <f>'1. SOUHRNNÉ INFORMACE'!A49</f>
        <v>0</v>
      </c>
      <c r="D44" s="352"/>
      <c r="E44" s="46"/>
    </row>
    <row r="45" spans="2:17" x14ac:dyDescent="0.25">
      <c r="C45" s="351">
        <f>'1. SOUHRNNÉ INFORMACE'!A50</f>
        <v>0</v>
      </c>
      <c r="D45" s="352"/>
      <c r="E45" s="46"/>
    </row>
    <row r="46" spans="2:17" x14ac:dyDescent="0.25">
      <c r="C46" s="351">
        <f>'1. SOUHRNNÉ INFORMACE'!A51</f>
        <v>0</v>
      </c>
      <c r="D46" s="352"/>
      <c r="E46" s="46"/>
    </row>
    <row r="47" spans="2:17" x14ac:dyDescent="0.25">
      <c r="C47" s="77"/>
      <c r="D47" s="43"/>
      <c r="E47" s="42"/>
      <c r="F47" s="84"/>
    </row>
    <row r="48" spans="2:17" x14ac:dyDescent="0.25">
      <c r="C48" s="77"/>
      <c r="D48" s="43"/>
      <c r="E48" s="310"/>
      <c r="F48" s="84"/>
    </row>
    <row r="49" spans="3:6" x14ac:dyDescent="0.25">
      <c r="C49" s="77"/>
      <c r="D49" s="43"/>
      <c r="E49" s="311"/>
      <c r="F49" s="84"/>
    </row>
    <row r="50" spans="3:6" x14ac:dyDescent="0.25">
      <c r="C50" s="77"/>
      <c r="E50" s="312"/>
      <c r="F50" s="84"/>
    </row>
    <row r="51" spans="3:6" x14ac:dyDescent="0.25">
      <c r="C51" s="77"/>
      <c r="D51" s="77"/>
      <c r="E51" s="88" t="s">
        <v>69</v>
      </c>
      <c r="F51" s="84"/>
    </row>
    <row r="52" spans="3:6" x14ac:dyDescent="0.25">
      <c r="C52" s="77"/>
      <c r="D52" s="77"/>
      <c r="E52" s="77"/>
      <c r="F52" s="84"/>
    </row>
    <row r="53" spans="3:6" x14ac:dyDescent="0.25">
      <c r="C53" s="77"/>
      <c r="D53" s="77"/>
      <c r="E53" s="77"/>
      <c r="F53" s="84"/>
    </row>
    <row r="54" spans="3:6" x14ac:dyDescent="0.25">
      <c r="C54" s="77"/>
      <c r="D54" s="77"/>
      <c r="E54" s="77"/>
      <c r="F54" s="84"/>
    </row>
    <row r="55" spans="3:6" x14ac:dyDescent="0.25">
      <c r="C55" s="77"/>
      <c r="D55" s="77"/>
      <c r="E55" s="77"/>
      <c r="F55" s="84"/>
    </row>
    <row r="56" spans="3:6" x14ac:dyDescent="0.25">
      <c r="C56" s="77"/>
      <c r="D56" s="77"/>
      <c r="E56" s="77"/>
      <c r="F56" s="84"/>
    </row>
    <row r="57" spans="3:6" x14ac:dyDescent="0.25">
      <c r="C57" s="77"/>
      <c r="D57" s="77"/>
      <c r="E57" s="77"/>
      <c r="F57" s="84"/>
    </row>
    <row r="58" spans="3:6" x14ac:dyDescent="0.25">
      <c r="C58" s="77"/>
      <c r="D58" s="77"/>
      <c r="E58" s="77"/>
      <c r="F58" s="84"/>
    </row>
    <row r="59" spans="3:6" x14ac:dyDescent="0.25">
      <c r="C59" s="77"/>
      <c r="D59" s="77"/>
      <c r="E59" s="77"/>
      <c r="F59" s="84"/>
    </row>
    <row r="60" spans="3:6" x14ac:dyDescent="0.25">
      <c r="C60" s="77"/>
      <c r="D60" s="77"/>
      <c r="E60" s="77"/>
      <c r="F60" s="84"/>
    </row>
    <row r="61" spans="3:6" x14ac:dyDescent="0.25">
      <c r="C61" s="77"/>
      <c r="D61" s="77"/>
      <c r="E61" s="77"/>
      <c r="F61" s="84"/>
    </row>
    <row r="62" spans="3:6" x14ac:dyDescent="0.25">
      <c r="C62" s="77"/>
      <c r="D62" s="77"/>
      <c r="E62" s="77"/>
      <c r="F62" s="84"/>
    </row>
    <row r="63" spans="3:6" x14ac:dyDescent="0.25">
      <c r="C63" s="77"/>
      <c r="D63" s="77"/>
      <c r="E63" s="77"/>
      <c r="F63" s="84"/>
    </row>
    <row r="64" spans="3:6" x14ac:dyDescent="0.25">
      <c r="C64" s="77"/>
      <c r="D64" s="77"/>
      <c r="E64" s="77"/>
      <c r="F64" s="84"/>
    </row>
    <row r="65" spans="3:6" x14ac:dyDescent="0.25">
      <c r="C65" s="77"/>
      <c r="D65" s="77"/>
      <c r="E65" s="77"/>
      <c r="F65" s="84"/>
    </row>
    <row r="66" spans="3:6" x14ac:dyDescent="0.25">
      <c r="C66" s="77"/>
      <c r="D66" s="77"/>
      <c r="E66" s="77"/>
      <c r="F66" s="84"/>
    </row>
    <row r="67" spans="3:6" x14ac:dyDescent="0.25">
      <c r="C67" s="77"/>
      <c r="D67" s="77"/>
      <c r="E67" s="77"/>
      <c r="F67" s="84"/>
    </row>
    <row r="68" spans="3:6" x14ac:dyDescent="0.25">
      <c r="C68" s="77"/>
      <c r="D68" s="77"/>
      <c r="E68" s="77"/>
      <c r="F68" s="84"/>
    </row>
    <row r="69" spans="3:6" x14ac:dyDescent="0.25">
      <c r="C69" s="77"/>
      <c r="D69" s="77"/>
      <c r="E69" s="77"/>
      <c r="F69" s="84"/>
    </row>
    <row r="70" spans="3:6" x14ac:dyDescent="0.25">
      <c r="C70" s="77"/>
      <c r="D70" s="77"/>
      <c r="E70" s="77"/>
      <c r="F70" s="84"/>
    </row>
    <row r="71" spans="3:6" x14ac:dyDescent="0.25">
      <c r="C71" s="77"/>
      <c r="D71" s="77"/>
      <c r="E71" s="77"/>
      <c r="F71" s="84"/>
    </row>
    <row r="72" spans="3:6" x14ac:dyDescent="0.25">
      <c r="C72" s="77"/>
      <c r="D72" s="77"/>
      <c r="E72" s="77"/>
      <c r="F72" s="84"/>
    </row>
    <row r="73" spans="3:6" x14ac:dyDescent="0.25">
      <c r="C73" s="77"/>
      <c r="D73" s="77"/>
      <c r="E73" s="77"/>
      <c r="F73" s="84"/>
    </row>
    <row r="74" spans="3:6" x14ac:dyDescent="0.25">
      <c r="C74" s="77"/>
      <c r="D74" s="77"/>
      <c r="E74" s="77"/>
      <c r="F74" s="84"/>
    </row>
    <row r="75" spans="3:6" x14ac:dyDescent="0.25">
      <c r="C75" s="77"/>
      <c r="D75" s="77"/>
      <c r="E75" s="77"/>
      <c r="F75" s="84"/>
    </row>
    <row r="76" spans="3:6" x14ac:dyDescent="0.25">
      <c r="C76" s="77"/>
      <c r="D76" s="77"/>
      <c r="E76" s="77"/>
      <c r="F76" s="84"/>
    </row>
    <row r="77" spans="3:6" x14ac:dyDescent="0.25">
      <c r="C77" s="77"/>
      <c r="D77" s="77"/>
      <c r="E77" s="77"/>
      <c r="F77" s="84"/>
    </row>
    <row r="78" spans="3:6" x14ac:dyDescent="0.25">
      <c r="C78" s="77"/>
      <c r="D78" s="77"/>
      <c r="E78" s="77"/>
      <c r="F78" s="84"/>
    </row>
    <row r="79" spans="3:6" x14ac:dyDescent="0.25">
      <c r="C79" s="77"/>
      <c r="D79" s="77"/>
      <c r="E79" s="77"/>
      <c r="F79" s="84"/>
    </row>
    <row r="80" spans="3:6" x14ac:dyDescent="0.25">
      <c r="C80" s="77"/>
      <c r="D80" s="77"/>
      <c r="E80" s="77"/>
      <c r="F80" s="84"/>
    </row>
    <row r="81" spans="3:6" x14ac:dyDescent="0.25">
      <c r="C81" s="77"/>
      <c r="D81" s="77"/>
      <c r="E81" s="77"/>
      <c r="F81" s="84"/>
    </row>
    <row r="82" spans="3:6" x14ac:dyDescent="0.25">
      <c r="C82" s="77"/>
      <c r="D82" s="77"/>
      <c r="E82" s="77"/>
      <c r="F82" s="84"/>
    </row>
    <row r="83" spans="3:6" x14ac:dyDescent="0.25">
      <c r="C83" s="77"/>
      <c r="D83" s="77"/>
      <c r="E83" s="77"/>
      <c r="F83" s="84"/>
    </row>
    <row r="84" spans="3:6" x14ac:dyDescent="0.25">
      <c r="C84" s="77"/>
      <c r="D84" s="77"/>
      <c r="E84" s="77"/>
      <c r="F84" s="84"/>
    </row>
    <row r="85" spans="3:6" x14ac:dyDescent="0.25">
      <c r="C85" s="77"/>
      <c r="D85" s="77"/>
      <c r="E85" s="77"/>
      <c r="F85" s="84"/>
    </row>
    <row r="86" spans="3:6" x14ac:dyDescent="0.25">
      <c r="C86" s="77"/>
      <c r="D86" s="77"/>
      <c r="E86" s="77"/>
      <c r="F86" s="84"/>
    </row>
    <row r="87" spans="3:6" x14ac:dyDescent="0.25">
      <c r="C87" s="77"/>
      <c r="D87" s="77"/>
      <c r="E87" s="77"/>
      <c r="F87" s="84"/>
    </row>
    <row r="88" spans="3:6" x14ac:dyDescent="0.25">
      <c r="C88" s="77"/>
      <c r="D88" s="77"/>
      <c r="E88" s="77"/>
      <c r="F88" s="84"/>
    </row>
    <row r="89" spans="3:6" x14ac:dyDescent="0.25">
      <c r="C89" s="77"/>
      <c r="D89" s="77"/>
      <c r="E89" s="77"/>
      <c r="F89" s="84"/>
    </row>
    <row r="90" spans="3:6" x14ac:dyDescent="0.25">
      <c r="C90" s="77"/>
      <c r="D90" s="77"/>
      <c r="E90" s="77"/>
      <c r="F90" s="84"/>
    </row>
    <row r="91" spans="3:6" x14ac:dyDescent="0.25">
      <c r="C91" s="77"/>
      <c r="D91" s="77"/>
      <c r="E91" s="77"/>
      <c r="F91" s="84"/>
    </row>
    <row r="92" spans="3:6" x14ac:dyDescent="0.25">
      <c r="C92" s="77"/>
      <c r="D92" s="77"/>
      <c r="E92" s="77"/>
      <c r="F92" s="84"/>
    </row>
    <row r="93" spans="3:6" x14ac:dyDescent="0.25">
      <c r="C93" s="77"/>
      <c r="D93" s="77"/>
      <c r="E93" s="77"/>
      <c r="F93" s="84"/>
    </row>
    <row r="94" spans="3:6" x14ac:dyDescent="0.25">
      <c r="C94" s="77"/>
      <c r="D94" s="77"/>
      <c r="E94" s="77"/>
      <c r="F94" s="84"/>
    </row>
  </sheetData>
  <sheetProtection algorithmName="SHA-512" hashValue="yO+bkz6nMCHL/HKZe3MSmCMXwzPCSYxHsBj5M+7wkqhYRnl+CTsRVoqpd2bNqjCguj9UgI7zh6QsuAyEWhfi7A==" saltValue="w+q/7EqSFbzRfXm5oAHyqA==" spinCount="100000" sheet="1" selectLockedCells="1"/>
  <mergeCells count="42">
    <mergeCell ref="C46:D46"/>
    <mergeCell ref="E48:E50"/>
    <mergeCell ref="B35:F35"/>
    <mergeCell ref="B36:F36"/>
    <mergeCell ref="C42:D42"/>
    <mergeCell ref="C43:D43"/>
    <mergeCell ref="C45:D45"/>
    <mergeCell ref="C44:D44"/>
    <mergeCell ref="B5:C5"/>
    <mergeCell ref="B7:C7"/>
    <mergeCell ref="G22:G24"/>
    <mergeCell ref="G6:L6"/>
    <mergeCell ref="B8:D8"/>
    <mergeCell ref="B9:D9"/>
    <mergeCell ref="B20:D20"/>
    <mergeCell ref="B22:D22"/>
    <mergeCell ref="B23:D23"/>
    <mergeCell ref="B1:C1"/>
    <mergeCell ref="D1:E1"/>
    <mergeCell ref="F1:F4"/>
    <mergeCell ref="B2:C2"/>
    <mergeCell ref="D2:E2"/>
    <mergeCell ref="B3:C3"/>
    <mergeCell ref="D3:E3"/>
    <mergeCell ref="B4:C4"/>
    <mergeCell ref="D4:E4"/>
    <mergeCell ref="G26:H26"/>
    <mergeCell ref="C31:D31"/>
    <mergeCell ref="G10:G12"/>
    <mergeCell ref="G31:G32"/>
    <mergeCell ref="H31:H32"/>
    <mergeCell ref="B32:C32"/>
    <mergeCell ref="B11:D11"/>
    <mergeCell ref="B12:D12"/>
    <mergeCell ref="B16:D16"/>
    <mergeCell ref="B17:D17"/>
    <mergeCell ref="B25:D25"/>
    <mergeCell ref="B26:D26"/>
    <mergeCell ref="B28:D28"/>
    <mergeCell ref="B29:D29"/>
    <mergeCell ref="B18:D18"/>
    <mergeCell ref="B19:D19"/>
  </mergeCells>
  <conditionalFormatting sqref="E29:E30 F8:F31">
    <cfRule type="cellIs" dxfId="193" priority="43" operator="equal">
      <formula>0</formula>
    </cfRule>
  </conditionalFormatting>
  <conditionalFormatting sqref="E11:E12">
    <cfRule type="cellIs" dxfId="192" priority="41" operator="equal">
      <formula>0</formula>
    </cfRule>
  </conditionalFormatting>
  <conditionalFormatting sqref="G31:G32">
    <cfRule type="containsText" dxfId="191" priority="40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částky!!!!",G31)))</formula>
    </cfRule>
  </conditionalFormatting>
  <conditionalFormatting sqref="E13">
    <cfRule type="cellIs" dxfId="190" priority="35" operator="equal">
      <formula>0</formula>
    </cfRule>
  </conditionalFormatting>
  <conditionalFormatting sqref="E16:E18 E20:E23">
    <cfRule type="cellIs" dxfId="189" priority="34" operator="equal">
      <formula>0</formula>
    </cfRule>
  </conditionalFormatting>
  <conditionalFormatting sqref="C43:C46">
    <cfRule type="cellIs" dxfId="188" priority="30" operator="equal">
      <formula>0</formula>
    </cfRule>
  </conditionalFormatting>
  <conditionalFormatting sqref="H31:H32">
    <cfRule type="containsText" dxfId="187" priority="26" operator="containsText" text="VRAT">
      <formula>NOT(ISERROR(SEARCH("VRAT",H31)))</formula>
    </cfRule>
    <cfRule type="containsText" dxfId="186" priority="27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částky!!!!",H31)))</formula>
    </cfRule>
  </conditionalFormatting>
  <conditionalFormatting sqref="D6:D7">
    <cfRule type="cellIs" dxfId="185" priority="22" operator="equal">
      <formula>0</formula>
    </cfRule>
  </conditionalFormatting>
  <conditionalFormatting sqref="F1">
    <cfRule type="cellIs" dxfId="184" priority="14" operator="equal">
      <formula>0</formula>
    </cfRule>
  </conditionalFormatting>
  <conditionalFormatting sqref="F1">
    <cfRule type="containsText" dxfId="183" priority="13" operator="containsText" text="21">
      <formula>NOT(ISERROR(SEARCH("21",F1)))</formula>
    </cfRule>
  </conditionalFormatting>
  <conditionalFormatting sqref="E7">
    <cfRule type="containsText" dxfId="182" priority="12" operator="containsText" text="doplňte">
      <formula>NOT(ISERROR(SEARCH("doplňte",E7)))</formula>
    </cfRule>
  </conditionalFormatting>
  <conditionalFormatting sqref="G6">
    <cfRule type="containsText" dxfId="181" priority="7" operator="containsText" text="NEDOČERPÁNA">
      <formula>NOT(ISERROR(SEARCH("NEDOČERPÁNA",G6)))</formula>
    </cfRule>
  </conditionalFormatting>
  <conditionalFormatting sqref="G6">
    <cfRule type="containsText" dxfId="180" priority="5" operator="containsText" text="OK">
      <formula>NOT(ISERROR(SEARCH("OK",G6)))</formula>
    </cfRule>
    <cfRule type="containsText" dxfId="179" priority="6" operator="containsText" text="PŘEČERPÁNA">
      <formula>NOT(ISERROR(SEARCH("PŘEČERPÁNA",G6)))</formula>
    </cfRule>
  </conditionalFormatting>
  <conditionalFormatting sqref="F6">
    <cfRule type="cellIs" dxfId="178" priority="2" operator="equal">
      <formula>0</formula>
    </cfRule>
    <cfRule type="cellIs" dxfId="177" priority="3" operator="greaterThan">
      <formula>0</formula>
    </cfRule>
    <cfRule type="cellIs" dxfId="176" priority="4" operator="lessThan">
      <formula>0</formula>
    </cfRule>
  </conditionalFormatting>
  <conditionalFormatting sqref="E25:E26">
    <cfRule type="cellIs" dxfId="175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67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3" operator="containsText" id="{05617262-DA83-4082-A38C-F527D1F87A7D}">
            <xm:f>NOT(ISERROR(SEARCH($G$22,G22)))</xm:f>
            <xm:f>$G$22</xm:f>
            <x14:dxf>
              <font>
                <color rgb="FF9C0006"/>
              </font>
            </x14:dxf>
          </x14:cfRule>
          <x14:cfRule type="containsText" priority="24" operator="containsText" id="{69F96921-5569-4D61-9B91-DB1870337B15}">
            <xm:f>NOT(ISERROR(SEARCH($G$22,G22)))</xm:f>
            <xm:f>$G$22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18" operator="containsText" id="{17D391AD-B252-4BF6-A2C1-6710ACDB0B3A}">
            <xm:f>NOT(ISERROR(SEARCH($G$20,G26)))</xm:f>
            <xm:f>$G$20</xm:f>
            <x14:dxf>
              <font>
                <color rgb="FF9C0006"/>
              </font>
            </x14:dxf>
          </x14:cfRule>
          <x14:cfRule type="containsText" priority="19" operator="containsText" id="{6E385D26-DF22-494A-ADA5-A96BAA65DF3B}">
            <xm:f>NOT(ISERROR(SEARCH($G$20,G26)))</xm:f>
            <xm:f>$G$20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7" operator="containsText" id="{3B682304-4060-4BD6-B326-9615BFF77BC2}">
            <xm:f>NOT(ISERROR(SEARCH(#REF!,G26)))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G26:G28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FC9A5-9F91-472A-8A64-FEAEE9A60A32}">
  <sheetPr>
    <tabColor rgb="FFCC00CC"/>
    <pageSetUpPr fitToPage="1"/>
  </sheetPr>
  <dimension ref="A1:G3380"/>
  <sheetViews>
    <sheetView showGridLines="0" topLeftCell="A14" zoomScaleNormal="100" workbookViewId="0">
      <selection activeCell="B50" sqref="B50:C50"/>
    </sheetView>
  </sheetViews>
  <sheetFormatPr defaultColWidth="9.140625" defaultRowHeight="12.75" x14ac:dyDescent="0.25"/>
  <cols>
    <col min="1" max="1" width="50.7109375" style="119" customWidth="1"/>
    <col min="2" max="2" width="15.7109375" style="97" customWidth="1"/>
    <col min="3" max="3" width="26.7109375" style="121" customWidth="1"/>
    <col min="4" max="6" width="16.28515625" style="122" customWidth="1"/>
    <col min="7" max="7" width="55.7109375" style="123" customWidth="1"/>
    <col min="8" max="16384" width="9.140625" style="97"/>
  </cols>
  <sheetData>
    <row r="1" spans="1:7" ht="17.45" customHeight="1" x14ac:dyDescent="0.25">
      <c r="A1" s="375" t="str">
        <f>'2.a POUŽITÍ DOTACE-"Organizace"'!B7</f>
        <v>Podpora A - Zabezpečení sportovní, tělovýchovné, organizační a servisní funkce sportovního svazu</v>
      </c>
      <c r="B1" s="375"/>
      <c r="C1" s="375"/>
      <c r="D1" s="375"/>
      <c r="E1" s="375"/>
      <c r="F1" s="96"/>
      <c r="G1" s="373">
        <f>'2.a POUŽITÍ DOTACE-"Organizace"'!F1</f>
        <v>0</v>
      </c>
    </row>
    <row r="2" spans="1:7" ht="8.4499999999999993" customHeight="1" thickBot="1" x14ac:dyDescent="0.3">
      <c r="A2" s="376"/>
      <c r="B2" s="376"/>
      <c r="C2" s="376"/>
      <c r="D2" s="376"/>
      <c r="E2" s="376"/>
      <c r="F2" s="98"/>
      <c r="G2" s="373"/>
    </row>
    <row r="3" spans="1:7" ht="30" x14ac:dyDescent="0.25">
      <c r="A3" s="98"/>
      <c r="B3" s="98"/>
      <c r="C3" s="99" t="s">
        <v>198</v>
      </c>
      <c r="D3" s="100" t="s">
        <v>199</v>
      </c>
      <c r="E3" s="100" t="s">
        <v>200</v>
      </c>
      <c r="F3" s="101" t="s">
        <v>201</v>
      </c>
      <c r="G3" s="102"/>
    </row>
    <row r="4" spans="1:7" ht="26.25" customHeight="1" thickBot="1" x14ac:dyDescent="0.3">
      <c r="A4" s="103" t="s">
        <v>202</v>
      </c>
      <c r="B4" s="104"/>
      <c r="C4" s="105">
        <f>SUM(C7:C3259)</f>
        <v>0</v>
      </c>
      <c r="D4" s="106">
        <f>SUM(D7:D3259)</f>
        <v>0</v>
      </c>
      <c r="E4" s="106">
        <f>SUM(E7:E3259)</f>
        <v>0</v>
      </c>
      <c r="F4" s="107">
        <f>SUM(F7:F3259)</f>
        <v>0</v>
      </c>
      <c r="G4" s="108" t="s">
        <v>203</v>
      </c>
    </row>
    <row r="5" spans="1:7" s="113" customFormat="1" ht="9" x14ac:dyDescent="0.25">
      <c r="A5" s="109"/>
      <c r="B5" s="110"/>
      <c r="C5" s="374" t="str">
        <f>IF(C4-D4-E4-F4=0,"","hodnoty nejsou uvedeny správně, nesouhlasí kontrolní výpočty")</f>
        <v/>
      </c>
      <c r="D5" s="374"/>
      <c r="E5" s="111"/>
      <c r="F5" s="110"/>
      <c r="G5" s="112"/>
    </row>
    <row r="6" spans="1:7" ht="30" x14ac:dyDescent="0.25">
      <c r="A6" s="114" t="s">
        <v>204</v>
      </c>
      <c r="B6" s="115" t="s">
        <v>37</v>
      </c>
      <c r="C6" s="116" t="s">
        <v>205</v>
      </c>
      <c r="D6" s="117" t="s">
        <v>206</v>
      </c>
      <c r="E6" s="117" t="s">
        <v>207</v>
      </c>
      <c r="F6" s="117" t="s">
        <v>208</v>
      </c>
      <c r="G6" s="118" t="s">
        <v>209</v>
      </c>
    </row>
    <row r="7" spans="1:7" s="124" customFormat="1" x14ac:dyDescent="0.25">
      <c r="A7" s="15"/>
      <c r="B7" s="15"/>
      <c r="C7" s="17"/>
      <c r="D7" s="17"/>
      <c r="E7" s="17"/>
      <c r="F7" s="17"/>
      <c r="G7" s="15"/>
    </row>
    <row r="8" spans="1:7" s="124" customFormat="1" x14ac:dyDescent="0.25">
      <c r="A8" s="15"/>
      <c r="B8" s="15"/>
      <c r="C8" s="17"/>
      <c r="D8" s="17"/>
      <c r="E8" s="17"/>
      <c r="F8" s="17"/>
      <c r="G8" s="15"/>
    </row>
    <row r="9" spans="1:7" s="124" customFormat="1" x14ac:dyDescent="0.25">
      <c r="A9" s="15"/>
      <c r="B9" s="15"/>
      <c r="C9" s="17"/>
      <c r="D9" s="17"/>
      <c r="E9" s="17"/>
      <c r="F9" s="17"/>
      <c r="G9" s="15"/>
    </row>
    <row r="10" spans="1:7" s="124" customFormat="1" x14ac:dyDescent="0.25">
      <c r="A10" s="15"/>
      <c r="B10" s="15"/>
      <c r="C10" s="17"/>
      <c r="D10" s="17"/>
      <c r="E10" s="17"/>
      <c r="F10" s="17"/>
      <c r="G10" s="15"/>
    </row>
    <row r="11" spans="1:7" s="124" customFormat="1" x14ac:dyDescent="0.25">
      <c r="A11" s="15"/>
      <c r="B11" s="15"/>
      <c r="C11" s="17"/>
      <c r="D11" s="17"/>
      <c r="E11" s="17"/>
      <c r="F11" s="17"/>
      <c r="G11" s="15"/>
    </row>
    <row r="12" spans="1:7" s="124" customFormat="1" x14ac:dyDescent="0.25">
      <c r="A12" s="15"/>
      <c r="B12" s="15"/>
      <c r="C12" s="17"/>
      <c r="D12" s="17"/>
      <c r="E12" s="17"/>
      <c r="F12" s="17"/>
      <c r="G12" s="15"/>
    </row>
    <row r="13" spans="1:7" s="124" customFormat="1" x14ac:dyDescent="0.25">
      <c r="A13" s="15"/>
      <c r="B13" s="15"/>
      <c r="C13" s="17"/>
      <c r="D13" s="17"/>
      <c r="E13" s="17"/>
      <c r="F13" s="17"/>
      <c r="G13" s="15"/>
    </row>
    <row r="14" spans="1:7" s="124" customFormat="1" x14ac:dyDescent="0.25">
      <c r="A14" s="15"/>
      <c r="B14" s="15"/>
      <c r="C14" s="17"/>
      <c r="D14" s="17"/>
      <c r="E14" s="17"/>
      <c r="F14" s="17"/>
      <c r="G14" s="15"/>
    </row>
    <row r="15" spans="1:7" s="124" customFormat="1" x14ac:dyDescent="0.25">
      <c r="A15" s="15"/>
      <c r="B15" s="15"/>
      <c r="C15" s="17"/>
      <c r="D15" s="17"/>
      <c r="E15" s="17"/>
      <c r="F15" s="17"/>
      <c r="G15" s="15"/>
    </row>
    <row r="16" spans="1:7" s="124" customFormat="1" x14ac:dyDescent="0.25">
      <c r="A16" s="15"/>
      <c r="B16" s="15"/>
      <c r="C16" s="17"/>
      <c r="D16" s="17"/>
      <c r="E16" s="17"/>
      <c r="F16" s="17"/>
      <c r="G16" s="15"/>
    </row>
    <row r="17" spans="1:7" s="124" customFormat="1" x14ac:dyDescent="0.25">
      <c r="A17" s="15"/>
      <c r="B17" s="15"/>
      <c r="C17" s="17"/>
      <c r="D17" s="17"/>
      <c r="E17" s="17"/>
      <c r="F17" s="17"/>
      <c r="G17" s="15"/>
    </row>
    <row r="18" spans="1:7" s="124" customFormat="1" x14ac:dyDescent="0.25">
      <c r="A18" s="15"/>
      <c r="B18" s="15"/>
      <c r="C18" s="17"/>
      <c r="D18" s="17"/>
      <c r="E18" s="17"/>
      <c r="F18" s="17"/>
      <c r="G18" s="15"/>
    </row>
    <row r="19" spans="1:7" s="124" customFormat="1" x14ac:dyDescent="0.25">
      <c r="A19" s="15"/>
      <c r="B19" s="15"/>
      <c r="C19" s="17"/>
      <c r="D19" s="17"/>
      <c r="E19" s="17"/>
      <c r="F19" s="17"/>
      <c r="G19" s="15"/>
    </row>
    <row r="20" spans="1:7" s="124" customFormat="1" x14ac:dyDescent="0.25">
      <c r="A20" s="15"/>
      <c r="B20" s="15"/>
      <c r="C20" s="17"/>
      <c r="D20" s="17"/>
      <c r="E20" s="17"/>
      <c r="F20" s="17"/>
      <c r="G20" s="15"/>
    </row>
    <row r="21" spans="1:7" s="124" customFormat="1" x14ac:dyDescent="0.25">
      <c r="A21" s="15"/>
      <c r="B21" s="15"/>
      <c r="C21" s="17"/>
      <c r="D21" s="17"/>
      <c r="E21" s="17"/>
      <c r="F21" s="17"/>
      <c r="G21" s="15"/>
    </row>
    <row r="22" spans="1:7" s="124" customFormat="1" x14ac:dyDescent="0.25">
      <c r="A22" s="15"/>
      <c r="B22" s="15"/>
      <c r="C22" s="17"/>
      <c r="D22" s="17"/>
      <c r="E22" s="17"/>
      <c r="F22" s="17"/>
      <c r="G22" s="15"/>
    </row>
    <row r="23" spans="1:7" s="124" customFormat="1" x14ac:dyDescent="0.25">
      <c r="A23" s="15"/>
      <c r="B23" s="15"/>
      <c r="C23" s="17"/>
      <c r="D23" s="17"/>
      <c r="E23" s="17"/>
      <c r="F23" s="17"/>
      <c r="G23" s="15"/>
    </row>
    <row r="24" spans="1:7" s="124" customFormat="1" x14ac:dyDescent="0.25">
      <c r="A24" s="15"/>
      <c r="B24" s="15"/>
      <c r="C24" s="17"/>
      <c r="D24" s="17"/>
      <c r="E24" s="17"/>
      <c r="F24" s="17"/>
      <c r="G24" s="15"/>
    </row>
    <row r="25" spans="1:7" s="124" customFormat="1" x14ac:dyDescent="0.25">
      <c r="A25" s="15"/>
      <c r="B25" s="15"/>
      <c r="C25" s="17"/>
      <c r="D25" s="17"/>
      <c r="E25" s="17"/>
      <c r="F25" s="17"/>
      <c r="G25" s="15"/>
    </row>
    <row r="26" spans="1:7" s="124" customFormat="1" x14ac:dyDescent="0.25">
      <c r="A26" s="15"/>
      <c r="B26" s="15"/>
      <c r="C26" s="17"/>
      <c r="D26" s="17"/>
      <c r="E26" s="17"/>
      <c r="F26" s="17"/>
      <c r="G26" s="15"/>
    </row>
    <row r="27" spans="1:7" s="124" customFormat="1" x14ac:dyDescent="0.25">
      <c r="A27" s="15"/>
      <c r="B27" s="15"/>
      <c r="C27" s="17"/>
      <c r="D27" s="17"/>
      <c r="E27" s="17"/>
      <c r="F27" s="17"/>
      <c r="G27" s="15"/>
    </row>
    <row r="28" spans="1:7" s="124" customFormat="1" x14ac:dyDescent="0.25">
      <c r="A28" s="15"/>
      <c r="B28" s="15"/>
      <c r="C28" s="17"/>
      <c r="D28" s="17"/>
      <c r="E28" s="17"/>
      <c r="F28" s="17"/>
      <c r="G28" s="15"/>
    </row>
    <row r="29" spans="1:7" s="124" customFormat="1" x14ac:dyDescent="0.25">
      <c r="A29" s="15"/>
      <c r="B29" s="15"/>
      <c r="C29" s="17"/>
      <c r="D29" s="17"/>
      <c r="E29" s="17"/>
      <c r="F29" s="17"/>
      <c r="G29" s="15"/>
    </row>
    <row r="30" spans="1:7" s="124" customFormat="1" x14ac:dyDescent="0.25">
      <c r="A30" s="15"/>
      <c r="B30" s="15"/>
      <c r="C30" s="17"/>
      <c r="D30" s="17"/>
      <c r="E30" s="17"/>
      <c r="F30" s="17"/>
      <c r="G30" s="15"/>
    </row>
    <row r="31" spans="1:7" s="124" customFormat="1" x14ac:dyDescent="0.25">
      <c r="A31" s="15"/>
      <c r="B31" s="15"/>
      <c r="C31" s="17"/>
      <c r="D31" s="17"/>
      <c r="E31" s="17"/>
      <c r="F31" s="17"/>
      <c r="G31" s="15"/>
    </row>
    <row r="32" spans="1:7" s="124" customFormat="1" x14ac:dyDescent="0.25">
      <c r="A32" s="15"/>
      <c r="B32" s="15"/>
      <c r="C32" s="17"/>
      <c r="D32" s="17"/>
      <c r="E32" s="17"/>
      <c r="F32" s="17"/>
      <c r="G32" s="15"/>
    </row>
    <row r="33" spans="1:7" s="124" customFormat="1" x14ac:dyDescent="0.25">
      <c r="A33" s="15"/>
      <c r="B33" s="15"/>
      <c r="C33" s="17"/>
      <c r="D33" s="17"/>
      <c r="E33" s="17"/>
      <c r="F33" s="17"/>
      <c r="G33" s="15"/>
    </row>
    <row r="34" spans="1:7" s="124" customFormat="1" x14ac:dyDescent="0.25">
      <c r="A34" s="15"/>
      <c r="B34" s="15"/>
      <c r="C34" s="17"/>
      <c r="D34" s="17"/>
      <c r="E34" s="17"/>
      <c r="F34" s="17"/>
      <c r="G34" s="15"/>
    </row>
    <row r="35" spans="1:7" s="124" customFormat="1" x14ac:dyDescent="0.25">
      <c r="A35" s="15"/>
      <c r="B35" s="15"/>
      <c r="C35" s="17"/>
      <c r="D35" s="17"/>
      <c r="E35" s="17"/>
      <c r="F35" s="17"/>
      <c r="G35" s="15"/>
    </row>
    <row r="36" spans="1:7" s="124" customFormat="1" x14ac:dyDescent="0.25">
      <c r="A36" s="15"/>
      <c r="B36" s="15"/>
      <c r="C36" s="17"/>
      <c r="D36" s="17"/>
      <c r="E36" s="17"/>
      <c r="F36" s="17"/>
      <c r="G36" s="15"/>
    </row>
    <row r="37" spans="1:7" s="124" customFormat="1" x14ac:dyDescent="0.25">
      <c r="A37" s="15"/>
      <c r="B37" s="15"/>
      <c r="C37" s="17"/>
      <c r="D37" s="17"/>
      <c r="E37" s="17"/>
      <c r="F37" s="17"/>
      <c r="G37" s="15"/>
    </row>
    <row r="38" spans="1:7" s="124" customFormat="1" x14ac:dyDescent="0.25">
      <c r="A38" s="15"/>
      <c r="B38" s="15"/>
      <c r="C38" s="17"/>
      <c r="D38" s="17"/>
      <c r="E38" s="17"/>
      <c r="F38" s="17"/>
      <c r="G38" s="15"/>
    </row>
    <row r="39" spans="1:7" s="124" customFormat="1" x14ac:dyDescent="0.25">
      <c r="A39" s="15"/>
      <c r="B39" s="15"/>
      <c r="C39" s="17"/>
      <c r="D39" s="17"/>
      <c r="E39" s="17"/>
      <c r="F39" s="17"/>
      <c r="G39" s="15"/>
    </row>
    <row r="40" spans="1:7" s="124" customFormat="1" x14ac:dyDescent="0.25">
      <c r="A40" s="125" t="s">
        <v>210</v>
      </c>
      <c r="B40" s="126"/>
      <c r="C40" s="127"/>
      <c r="D40" s="128"/>
      <c r="E40" s="128"/>
      <c r="F40" s="128"/>
      <c r="G40" s="129"/>
    </row>
    <row r="41" spans="1:7" s="124" customFormat="1" x14ac:dyDescent="0.25">
      <c r="A41" s="130"/>
      <c r="B41" s="131"/>
      <c r="C41" s="132"/>
      <c r="D41" s="133"/>
      <c r="E41" s="133"/>
      <c r="F41" s="133"/>
      <c r="G41" s="134"/>
    </row>
    <row r="42" spans="1:7" s="23" customFormat="1" ht="20.45" customHeight="1" x14ac:dyDescent="0.25">
      <c r="A42" s="346" t="s">
        <v>251</v>
      </c>
      <c r="B42" s="346"/>
      <c r="C42" s="346"/>
      <c r="D42" s="346"/>
      <c r="E42" s="346"/>
      <c r="F42" s="346"/>
      <c r="G42" s="346"/>
    </row>
    <row r="43" spans="1:7" s="23" customFormat="1" ht="25.15" customHeight="1" x14ac:dyDescent="0.25">
      <c r="A43" s="346"/>
      <c r="B43" s="346"/>
      <c r="C43" s="346"/>
      <c r="D43" s="346"/>
      <c r="E43" s="346"/>
      <c r="F43" s="346"/>
      <c r="G43" s="346"/>
    </row>
    <row r="44" spans="1:7" s="23" customFormat="1" ht="22.9" customHeight="1" x14ac:dyDescent="0.25">
      <c r="A44" s="347" t="s">
        <v>250</v>
      </c>
      <c r="B44" s="347"/>
      <c r="C44" s="347"/>
      <c r="D44" s="347"/>
      <c r="E44" s="347"/>
      <c r="F44" s="347"/>
      <c r="G44" s="347"/>
    </row>
    <row r="45" spans="1:7" s="23" customFormat="1" ht="15" x14ac:dyDescent="0.25">
      <c r="A45" s="348" t="s">
        <v>28</v>
      </c>
      <c r="B45" s="348"/>
      <c r="C45" s="348"/>
      <c r="D45" s="348"/>
      <c r="E45" s="348"/>
    </row>
    <row r="46" spans="1:7" s="23" customFormat="1" ht="15" x14ac:dyDescent="0.25">
      <c r="B46" s="85"/>
    </row>
    <row r="47" spans="1:7" s="23" customFormat="1" ht="15" x14ac:dyDescent="0.25">
      <c r="B47" s="20" t="s">
        <v>252</v>
      </c>
      <c r="C47" s="11"/>
    </row>
    <row r="48" spans="1:7" s="23" customFormat="1" ht="15" x14ac:dyDescent="0.25">
      <c r="B48" s="85"/>
    </row>
    <row r="49" spans="2:5" s="23" customFormat="1" ht="15" x14ac:dyDescent="0.25">
      <c r="B49" s="354" t="s">
        <v>52</v>
      </c>
      <c r="C49" s="354"/>
      <c r="D49" s="45" t="s">
        <v>53</v>
      </c>
    </row>
    <row r="50" spans="2:5" s="23" customFormat="1" ht="15" x14ac:dyDescent="0.25">
      <c r="B50" s="377">
        <f>'1. SOUHRNNÉ INFORMACE'!A48</f>
        <v>0</v>
      </c>
      <c r="C50" s="378"/>
      <c r="D50" s="46"/>
    </row>
    <row r="51" spans="2:5" s="23" customFormat="1" ht="15" x14ac:dyDescent="0.25">
      <c r="B51" s="377">
        <f>'1. SOUHRNNÉ INFORMACE'!A49</f>
        <v>0</v>
      </c>
      <c r="C51" s="378"/>
      <c r="D51" s="46"/>
    </row>
    <row r="52" spans="2:5" s="23" customFormat="1" ht="15" x14ac:dyDescent="0.25">
      <c r="B52" s="377">
        <f>'1. SOUHRNNÉ INFORMACE'!A50</f>
        <v>0</v>
      </c>
      <c r="C52" s="378"/>
      <c r="D52" s="46"/>
    </row>
    <row r="53" spans="2:5" s="23" customFormat="1" ht="15" x14ac:dyDescent="0.25">
      <c r="B53" s="377">
        <f>'1. SOUHRNNÉ INFORMACE'!A51</f>
        <v>0</v>
      </c>
      <c r="C53" s="378"/>
      <c r="D53" s="46"/>
    </row>
    <row r="54" spans="2:5" s="23" customFormat="1" ht="15" x14ac:dyDescent="0.25">
      <c r="B54" s="77"/>
      <c r="C54" s="43"/>
      <c r="D54" s="42"/>
      <c r="E54" s="84"/>
    </row>
    <row r="55" spans="2:5" s="23" customFormat="1" ht="15" x14ac:dyDescent="0.25">
      <c r="B55" s="77"/>
      <c r="C55" s="43"/>
      <c r="D55" s="310"/>
      <c r="E55" s="84"/>
    </row>
    <row r="56" spans="2:5" s="23" customFormat="1" ht="15" x14ac:dyDescent="0.25">
      <c r="B56" s="77"/>
      <c r="C56" s="43"/>
      <c r="D56" s="311"/>
      <c r="E56" s="84"/>
    </row>
    <row r="57" spans="2:5" s="23" customFormat="1" ht="15" x14ac:dyDescent="0.25">
      <c r="B57" s="77"/>
      <c r="D57" s="312"/>
      <c r="E57" s="84"/>
    </row>
    <row r="58" spans="2:5" s="23" customFormat="1" ht="15" x14ac:dyDescent="0.25">
      <c r="B58" s="77"/>
      <c r="C58" s="77"/>
      <c r="D58" s="88" t="s">
        <v>69</v>
      </c>
      <c r="E58" s="84"/>
    </row>
    <row r="59" spans="2:5" x14ac:dyDescent="0.25">
      <c r="B59" s="120"/>
    </row>
    <row r="60" spans="2:5" x14ac:dyDescent="0.25">
      <c r="B60" s="120"/>
    </row>
    <row r="61" spans="2:5" x14ac:dyDescent="0.25">
      <c r="B61" s="120"/>
    </row>
    <row r="62" spans="2:5" x14ac:dyDescent="0.25">
      <c r="B62" s="120"/>
    </row>
    <row r="63" spans="2:5" x14ac:dyDescent="0.25">
      <c r="B63" s="120"/>
    </row>
    <row r="64" spans="2:5" x14ac:dyDescent="0.25">
      <c r="B64" s="120"/>
    </row>
    <row r="65" spans="2:2" x14ac:dyDescent="0.25">
      <c r="B65" s="120"/>
    </row>
    <row r="66" spans="2:2" x14ac:dyDescent="0.25">
      <c r="B66" s="120"/>
    </row>
    <row r="67" spans="2:2" x14ac:dyDescent="0.25">
      <c r="B67" s="120"/>
    </row>
    <row r="68" spans="2:2" x14ac:dyDescent="0.25">
      <c r="B68" s="120"/>
    </row>
    <row r="69" spans="2:2" x14ac:dyDescent="0.25">
      <c r="B69" s="120"/>
    </row>
    <row r="70" spans="2:2" x14ac:dyDescent="0.25">
      <c r="B70" s="120"/>
    </row>
    <row r="71" spans="2:2" x14ac:dyDescent="0.25">
      <c r="B71" s="120"/>
    </row>
    <row r="72" spans="2:2" x14ac:dyDescent="0.25">
      <c r="B72" s="120"/>
    </row>
    <row r="73" spans="2:2" x14ac:dyDescent="0.25">
      <c r="B73" s="120"/>
    </row>
    <row r="74" spans="2:2" x14ac:dyDescent="0.25">
      <c r="B74" s="120"/>
    </row>
    <row r="75" spans="2:2" x14ac:dyDescent="0.25">
      <c r="B75" s="120"/>
    </row>
    <row r="76" spans="2:2" x14ac:dyDescent="0.25">
      <c r="B76" s="120"/>
    </row>
    <row r="77" spans="2:2" x14ac:dyDescent="0.25">
      <c r="B77" s="120"/>
    </row>
    <row r="78" spans="2:2" x14ac:dyDescent="0.25">
      <c r="B78" s="120"/>
    </row>
    <row r="79" spans="2:2" x14ac:dyDescent="0.25">
      <c r="B79" s="120"/>
    </row>
    <row r="80" spans="2:2" x14ac:dyDescent="0.25">
      <c r="B80" s="120"/>
    </row>
    <row r="81" spans="2:2" x14ac:dyDescent="0.25">
      <c r="B81" s="120"/>
    </row>
    <row r="82" spans="2:2" x14ac:dyDescent="0.25">
      <c r="B82" s="120"/>
    </row>
    <row r="83" spans="2:2" x14ac:dyDescent="0.25">
      <c r="B83" s="120"/>
    </row>
    <row r="84" spans="2:2" x14ac:dyDescent="0.25">
      <c r="B84" s="120"/>
    </row>
    <row r="85" spans="2:2" x14ac:dyDescent="0.25">
      <c r="B85" s="120"/>
    </row>
    <row r="86" spans="2:2" x14ac:dyDescent="0.25">
      <c r="B86" s="120"/>
    </row>
    <row r="87" spans="2:2" x14ac:dyDescent="0.25">
      <c r="B87" s="120"/>
    </row>
    <row r="88" spans="2:2" x14ac:dyDescent="0.25">
      <c r="B88" s="120"/>
    </row>
    <row r="89" spans="2:2" x14ac:dyDescent="0.25">
      <c r="B89" s="120"/>
    </row>
    <row r="90" spans="2:2" x14ac:dyDescent="0.25">
      <c r="B90" s="120"/>
    </row>
    <row r="91" spans="2:2" x14ac:dyDescent="0.25">
      <c r="B91" s="120"/>
    </row>
    <row r="92" spans="2:2" x14ac:dyDescent="0.25">
      <c r="B92" s="120"/>
    </row>
    <row r="93" spans="2:2" x14ac:dyDescent="0.25">
      <c r="B93" s="120"/>
    </row>
    <row r="94" spans="2:2" x14ac:dyDescent="0.25">
      <c r="B94" s="120"/>
    </row>
    <row r="95" spans="2:2" x14ac:dyDescent="0.25">
      <c r="B95" s="120"/>
    </row>
    <row r="96" spans="2:2" x14ac:dyDescent="0.25">
      <c r="B96" s="120"/>
    </row>
    <row r="97" spans="2:2" x14ac:dyDescent="0.25">
      <c r="B97" s="120"/>
    </row>
    <row r="98" spans="2:2" x14ac:dyDescent="0.25">
      <c r="B98" s="120"/>
    </row>
    <row r="99" spans="2:2" x14ac:dyDescent="0.25">
      <c r="B99" s="120"/>
    </row>
    <row r="100" spans="2:2" x14ac:dyDescent="0.25">
      <c r="B100" s="120"/>
    </row>
    <row r="101" spans="2:2" x14ac:dyDescent="0.25">
      <c r="B101" s="120"/>
    </row>
    <row r="102" spans="2:2" x14ac:dyDescent="0.25">
      <c r="B102" s="120"/>
    </row>
    <row r="103" spans="2:2" x14ac:dyDescent="0.25">
      <c r="B103" s="120"/>
    </row>
    <row r="104" spans="2:2" x14ac:dyDescent="0.25">
      <c r="B104" s="120"/>
    </row>
    <row r="105" spans="2:2" x14ac:dyDescent="0.25">
      <c r="B105" s="120"/>
    </row>
    <row r="106" spans="2:2" x14ac:dyDescent="0.25">
      <c r="B106" s="120"/>
    </row>
    <row r="107" spans="2:2" x14ac:dyDescent="0.25">
      <c r="B107" s="120"/>
    </row>
    <row r="108" spans="2:2" x14ac:dyDescent="0.25">
      <c r="B108" s="120"/>
    </row>
    <row r="109" spans="2:2" x14ac:dyDescent="0.25">
      <c r="B109" s="120"/>
    </row>
    <row r="110" spans="2:2" x14ac:dyDescent="0.25">
      <c r="B110" s="120"/>
    </row>
    <row r="111" spans="2:2" x14ac:dyDescent="0.25">
      <c r="B111" s="120"/>
    </row>
    <row r="112" spans="2:2" x14ac:dyDescent="0.25">
      <c r="B112" s="120"/>
    </row>
    <row r="113" spans="2:2" x14ac:dyDescent="0.25">
      <c r="B113" s="120"/>
    </row>
    <row r="114" spans="2:2" x14ac:dyDescent="0.25">
      <c r="B114" s="120"/>
    </row>
    <row r="115" spans="2:2" x14ac:dyDescent="0.25">
      <c r="B115" s="120"/>
    </row>
    <row r="116" spans="2:2" x14ac:dyDescent="0.25">
      <c r="B116" s="120"/>
    </row>
    <row r="117" spans="2:2" x14ac:dyDescent="0.25">
      <c r="B117" s="120"/>
    </row>
    <row r="118" spans="2:2" x14ac:dyDescent="0.25">
      <c r="B118" s="120"/>
    </row>
    <row r="119" spans="2:2" x14ac:dyDescent="0.25">
      <c r="B119" s="120"/>
    </row>
    <row r="120" spans="2:2" x14ac:dyDescent="0.25">
      <c r="B120" s="120"/>
    </row>
    <row r="121" spans="2:2" x14ac:dyDescent="0.25">
      <c r="B121" s="120"/>
    </row>
    <row r="122" spans="2:2" x14ac:dyDescent="0.25">
      <c r="B122" s="120"/>
    </row>
    <row r="123" spans="2:2" x14ac:dyDescent="0.25">
      <c r="B123" s="120"/>
    </row>
    <row r="124" spans="2:2" x14ac:dyDescent="0.25">
      <c r="B124" s="120"/>
    </row>
    <row r="125" spans="2:2" x14ac:dyDescent="0.25">
      <c r="B125" s="120"/>
    </row>
    <row r="126" spans="2:2" x14ac:dyDescent="0.25">
      <c r="B126" s="120"/>
    </row>
    <row r="127" spans="2:2" x14ac:dyDescent="0.25">
      <c r="B127" s="120"/>
    </row>
    <row r="128" spans="2:2" x14ac:dyDescent="0.25">
      <c r="B128" s="120"/>
    </row>
    <row r="129" spans="2:2" x14ac:dyDescent="0.25">
      <c r="B129" s="120"/>
    </row>
    <row r="130" spans="2:2" x14ac:dyDescent="0.25">
      <c r="B130" s="120"/>
    </row>
    <row r="131" spans="2:2" x14ac:dyDescent="0.25">
      <c r="B131" s="120"/>
    </row>
    <row r="132" spans="2:2" x14ac:dyDescent="0.25">
      <c r="B132" s="120"/>
    </row>
    <row r="133" spans="2:2" x14ac:dyDescent="0.25">
      <c r="B133" s="120"/>
    </row>
    <row r="134" spans="2:2" x14ac:dyDescent="0.25">
      <c r="B134" s="120"/>
    </row>
    <row r="135" spans="2:2" x14ac:dyDescent="0.25">
      <c r="B135" s="120"/>
    </row>
    <row r="136" spans="2:2" x14ac:dyDescent="0.25">
      <c r="B136" s="120"/>
    </row>
    <row r="137" spans="2:2" x14ac:dyDescent="0.25">
      <c r="B137" s="120"/>
    </row>
    <row r="138" spans="2:2" x14ac:dyDescent="0.25">
      <c r="B138" s="120"/>
    </row>
    <row r="139" spans="2:2" x14ac:dyDescent="0.25">
      <c r="B139" s="120"/>
    </row>
    <row r="140" spans="2:2" x14ac:dyDescent="0.25">
      <c r="B140" s="120"/>
    </row>
    <row r="141" spans="2:2" x14ac:dyDescent="0.25">
      <c r="B141" s="120"/>
    </row>
    <row r="142" spans="2:2" x14ac:dyDescent="0.25">
      <c r="B142" s="120"/>
    </row>
    <row r="143" spans="2:2" x14ac:dyDescent="0.25">
      <c r="B143" s="120"/>
    </row>
    <row r="144" spans="2:2" x14ac:dyDescent="0.25">
      <c r="B144" s="120"/>
    </row>
    <row r="145" spans="2:2" x14ac:dyDescent="0.25">
      <c r="B145" s="120"/>
    </row>
    <row r="146" spans="2:2" x14ac:dyDescent="0.25">
      <c r="B146" s="120"/>
    </row>
    <row r="147" spans="2:2" x14ac:dyDescent="0.25">
      <c r="B147" s="120"/>
    </row>
    <row r="148" spans="2:2" x14ac:dyDescent="0.25">
      <c r="B148" s="120"/>
    </row>
    <row r="149" spans="2:2" x14ac:dyDescent="0.25">
      <c r="B149" s="120"/>
    </row>
    <row r="150" spans="2:2" x14ac:dyDescent="0.25">
      <c r="B150" s="120"/>
    </row>
    <row r="151" spans="2:2" x14ac:dyDescent="0.25">
      <c r="B151" s="120"/>
    </row>
    <row r="152" spans="2:2" x14ac:dyDescent="0.25">
      <c r="B152" s="120"/>
    </row>
    <row r="153" spans="2:2" x14ac:dyDescent="0.25">
      <c r="B153" s="120"/>
    </row>
    <row r="154" spans="2:2" x14ac:dyDescent="0.25">
      <c r="B154" s="120"/>
    </row>
    <row r="155" spans="2:2" x14ac:dyDescent="0.25">
      <c r="B155" s="120"/>
    </row>
    <row r="156" spans="2:2" x14ac:dyDescent="0.25">
      <c r="B156" s="120"/>
    </row>
    <row r="157" spans="2:2" x14ac:dyDescent="0.25">
      <c r="B157" s="120"/>
    </row>
    <row r="158" spans="2:2" x14ac:dyDescent="0.25">
      <c r="B158" s="120"/>
    </row>
    <row r="159" spans="2:2" x14ac:dyDescent="0.25">
      <c r="B159" s="120"/>
    </row>
    <row r="160" spans="2:2" x14ac:dyDescent="0.25">
      <c r="B160" s="120"/>
    </row>
    <row r="161" spans="2:2" x14ac:dyDescent="0.25">
      <c r="B161" s="120"/>
    </row>
    <row r="162" spans="2:2" x14ac:dyDescent="0.25">
      <c r="B162" s="120"/>
    </row>
    <row r="163" spans="2:2" x14ac:dyDescent="0.25">
      <c r="B163" s="120"/>
    </row>
    <row r="164" spans="2:2" x14ac:dyDescent="0.25">
      <c r="B164" s="120"/>
    </row>
    <row r="165" spans="2:2" x14ac:dyDescent="0.25">
      <c r="B165" s="120"/>
    </row>
    <row r="166" spans="2:2" x14ac:dyDescent="0.25">
      <c r="B166" s="120"/>
    </row>
    <row r="167" spans="2:2" x14ac:dyDescent="0.25">
      <c r="B167" s="120"/>
    </row>
    <row r="168" spans="2:2" x14ac:dyDescent="0.25">
      <c r="B168" s="120"/>
    </row>
    <row r="169" spans="2:2" x14ac:dyDescent="0.25">
      <c r="B169" s="120"/>
    </row>
    <row r="170" spans="2:2" x14ac:dyDescent="0.25">
      <c r="B170" s="120"/>
    </row>
    <row r="171" spans="2:2" x14ac:dyDescent="0.25">
      <c r="B171" s="120"/>
    </row>
    <row r="172" spans="2:2" x14ac:dyDescent="0.25">
      <c r="B172" s="120"/>
    </row>
    <row r="173" spans="2:2" x14ac:dyDescent="0.25">
      <c r="B173" s="120"/>
    </row>
    <row r="174" spans="2:2" x14ac:dyDescent="0.25">
      <c r="B174" s="120"/>
    </row>
    <row r="175" spans="2:2" x14ac:dyDescent="0.25">
      <c r="B175" s="120"/>
    </row>
    <row r="176" spans="2:2" x14ac:dyDescent="0.25">
      <c r="B176" s="120"/>
    </row>
    <row r="177" spans="2:2" x14ac:dyDescent="0.25">
      <c r="B177" s="120"/>
    </row>
    <row r="178" spans="2:2" x14ac:dyDescent="0.25">
      <c r="B178" s="120"/>
    </row>
    <row r="179" spans="2:2" x14ac:dyDescent="0.25">
      <c r="B179" s="120"/>
    </row>
    <row r="180" spans="2:2" x14ac:dyDescent="0.25">
      <c r="B180" s="120"/>
    </row>
    <row r="181" spans="2:2" x14ac:dyDescent="0.25">
      <c r="B181" s="120"/>
    </row>
    <row r="182" spans="2:2" x14ac:dyDescent="0.25">
      <c r="B182" s="120"/>
    </row>
    <row r="183" spans="2:2" x14ac:dyDescent="0.25">
      <c r="B183" s="120"/>
    </row>
    <row r="184" spans="2:2" x14ac:dyDescent="0.25">
      <c r="B184" s="120"/>
    </row>
    <row r="185" spans="2:2" x14ac:dyDescent="0.25">
      <c r="B185" s="120"/>
    </row>
    <row r="186" spans="2:2" x14ac:dyDescent="0.25">
      <c r="B186" s="120"/>
    </row>
    <row r="187" spans="2:2" x14ac:dyDescent="0.25">
      <c r="B187" s="120"/>
    </row>
    <row r="188" spans="2:2" x14ac:dyDescent="0.25">
      <c r="B188" s="120"/>
    </row>
    <row r="189" spans="2:2" x14ac:dyDescent="0.25">
      <c r="B189" s="120"/>
    </row>
    <row r="190" spans="2:2" x14ac:dyDescent="0.25">
      <c r="B190" s="120"/>
    </row>
    <row r="191" spans="2:2" x14ac:dyDescent="0.25">
      <c r="B191" s="120"/>
    </row>
    <row r="192" spans="2:2" x14ac:dyDescent="0.25">
      <c r="B192" s="120"/>
    </row>
    <row r="193" spans="2:2" x14ac:dyDescent="0.25">
      <c r="B193" s="120"/>
    </row>
    <row r="194" spans="2:2" x14ac:dyDescent="0.25">
      <c r="B194" s="120"/>
    </row>
    <row r="195" spans="2:2" x14ac:dyDescent="0.25">
      <c r="B195" s="120"/>
    </row>
    <row r="196" spans="2:2" x14ac:dyDescent="0.25">
      <c r="B196" s="120"/>
    </row>
    <row r="197" spans="2:2" x14ac:dyDescent="0.25">
      <c r="B197" s="120"/>
    </row>
    <row r="198" spans="2:2" x14ac:dyDescent="0.25">
      <c r="B198" s="120"/>
    </row>
    <row r="199" spans="2:2" x14ac:dyDescent="0.25">
      <c r="B199" s="120"/>
    </row>
    <row r="200" spans="2:2" x14ac:dyDescent="0.25">
      <c r="B200" s="120"/>
    </row>
    <row r="201" spans="2:2" x14ac:dyDescent="0.25">
      <c r="B201" s="120"/>
    </row>
    <row r="202" spans="2:2" x14ac:dyDescent="0.25">
      <c r="B202" s="120"/>
    </row>
    <row r="203" spans="2:2" x14ac:dyDescent="0.25">
      <c r="B203" s="120"/>
    </row>
    <row r="204" spans="2:2" x14ac:dyDescent="0.25">
      <c r="B204" s="120"/>
    </row>
    <row r="205" spans="2:2" x14ac:dyDescent="0.25">
      <c r="B205" s="120"/>
    </row>
    <row r="206" spans="2:2" x14ac:dyDescent="0.25">
      <c r="B206" s="120"/>
    </row>
    <row r="207" spans="2:2" x14ac:dyDescent="0.25">
      <c r="B207" s="120"/>
    </row>
    <row r="208" spans="2:2" x14ac:dyDescent="0.25">
      <c r="B208" s="120"/>
    </row>
    <row r="209" spans="2:2" x14ac:dyDescent="0.25">
      <c r="B209" s="120"/>
    </row>
    <row r="210" spans="2:2" x14ac:dyDescent="0.25">
      <c r="B210" s="120"/>
    </row>
    <row r="211" spans="2:2" x14ac:dyDescent="0.25">
      <c r="B211" s="120"/>
    </row>
    <row r="212" spans="2:2" x14ac:dyDescent="0.25">
      <c r="B212" s="120"/>
    </row>
    <row r="213" spans="2:2" x14ac:dyDescent="0.25">
      <c r="B213" s="120"/>
    </row>
    <row r="214" spans="2:2" x14ac:dyDescent="0.25">
      <c r="B214" s="120"/>
    </row>
    <row r="215" spans="2:2" x14ac:dyDescent="0.25">
      <c r="B215" s="120"/>
    </row>
    <row r="216" spans="2:2" x14ac:dyDescent="0.25">
      <c r="B216" s="120"/>
    </row>
    <row r="217" spans="2:2" x14ac:dyDescent="0.25">
      <c r="B217" s="120"/>
    </row>
    <row r="218" spans="2:2" x14ac:dyDescent="0.25">
      <c r="B218" s="120"/>
    </row>
    <row r="219" spans="2:2" x14ac:dyDescent="0.25">
      <c r="B219" s="120"/>
    </row>
    <row r="220" spans="2:2" x14ac:dyDescent="0.25">
      <c r="B220" s="120"/>
    </row>
    <row r="221" spans="2:2" x14ac:dyDescent="0.25">
      <c r="B221" s="120"/>
    </row>
    <row r="222" spans="2:2" x14ac:dyDescent="0.25">
      <c r="B222" s="120"/>
    </row>
    <row r="223" spans="2:2" x14ac:dyDescent="0.25">
      <c r="B223" s="120"/>
    </row>
    <row r="224" spans="2:2" x14ac:dyDescent="0.25">
      <c r="B224" s="120"/>
    </row>
    <row r="225" spans="2:2" x14ac:dyDescent="0.25">
      <c r="B225" s="120"/>
    </row>
    <row r="226" spans="2:2" x14ac:dyDescent="0.25">
      <c r="B226" s="120"/>
    </row>
    <row r="227" spans="2:2" x14ac:dyDescent="0.25">
      <c r="B227" s="120"/>
    </row>
    <row r="228" spans="2:2" x14ac:dyDescent="0.25">
      <c r="B228" s="120"/>
    </row>
    <row r="229" spans="2:2" x14ac:dyDescent="0.25">
      <c r="B229" s="120"/>
    </row>
    <row r="230" spans="2:2" x14ac:dyDescent="0.25">
      <c r="B230" s="120"/>
    </row>
    <row r="231" spans="2:2" x14ac:dyDescent="0.25">
      <c r="B231" s="120"/>
    </row>
    <row r="232" spans="2:2" x14ac:dyDescent="0.25">
      <c r="B232" s="120"/>
    </row>
    <row r="233" spans="2:2" x14ac:dyDescent="0.25">
      <c r="B233" s="120"/>
    </row>
    <row r="234" spans="2:2" x14ac:dyDescent="0.25">
      <c r="B234" s="120"/>
    </row>
    <row r="235" spans="2:2" x14ac:dyDescent="0.25">
      <c r="B235" s="120"/>
    </row>
    <row r="236" spans="2:2" x14ac:dyDescent="0.25">
      <c r="B236" s="120"/>
    </row>
    <row r="237" spans="2:2" x14ac:dyDescent="0.25">
      <c r="B237" s="120"/>
    </row>
    <row r="238" spans="2:2" x14ac:dyDescent="0.25">
      <c r="B238" s="120"/>
    </row>
    <row r="239" spans="2:2" x14ac:dyDescent="0.25">
      <c r="B239" s="120"/>
    </row>
    <row r="240" spans="2:2" x14ac:dyDescent="0.25">
      <c r="B240" s="120"/>
    </row>
    <row r="241" spans="2:2" x14ac:dyDescent="0.25">
      <c r="B241" s="120"/>
    </row>
    <row r="242" spans="2:2" x14ac:dyDescent="0.25">
      <c r="B242" s="120"/>
    </row>
    <row r="243" spans="2:2" x14ac:dyDescent="0.25">
      <c r="B243" s="120"/>
    </row>
    <row r="244" spans="2:2" x14ac:dyDescent="0.25">
      <c r="B244" s="120"/>
    </row>
    <row r="245" spans="2:2" x14ac:dyDescent="0.25">
      <c r="B245" s="120"/>
    </row>
    <row r="246" spans="2:2" x14ac:dyDescent="0.25">
      <c r="B246" s="120"/>
    </row>
    <row r="247" spans="2:2" x14ac:dyDescent="0.25">
      <c r="B247" s="120"/>
    </row>
    <row r="248" spans="2:2" x14ac:dyDescent="0.25">
      <c r="B248" s="120"/>
    </row>
    <row r="249" spans="2:2" x14ac:dyDescent="0.25">
      <c r="B249" s="120"/>
    </row>
    <row r="250" spans="2:2" x14ac:dyDescent="0.25">
      <c r="B250" s="120"/>
    </row>
    <row r="251" spans="2:2" x14ac:dyDescent="0.25">
      <c r="B251" s="120"/>
    </row>
    <row r="252" spans="2:2" x14ac:dyDescent="0.25">
      <c r="B252" s="120"/>
    </row>
    <row r="253" spans="2:2" x14ac:dyDescent="0.25">
      <c r="B253" s="120"/>
    </row>
    <row r="254" spans="2:2" x14ac:dyDescent="0.25">
      <c r="B254" s="120"/>
    </row>
    <row r="255" spans="2:2" x14ac:dyDescent="0.25">
      <c r="B255" s="120"/>
    </row>
    <row r="256" spans="2:2" x14ac:dyDescent="0.25">
      <c r="B256" s="120"/>
    </row>
    <row r="257" spans="2:2" x14ac:dyDescent="0.25">
      <c r="B257" s="120"/>
    </row>
    <row r="258" spans="2:2" x14ac:dyDescent="0.25">
      <c r="B258" s="120"/>
    </row>
    <row r="259" spans="2:2" x14ac:dyDescent="0.25">
      <c r="B259" s="120"/>
    </row>
    <row r="260" spans="2:2" x14ac:dyDescent="0.25">
      <c r="B260" s="120"/>
    </row>
    <row r="261" spans="2:2" x14ac:dyDescent="0.25">
      <c r="B261" s="120"/>
    </row>
    <row r="262" spans="2:2" x14ac:dyDescent="0.25">
      <c r="B262" s="120"/>
    </row>
    <row r="263" spans="2:2" x14ac:dyDescent="0.25">
      <c r="B263" s="120"/>
    </row>
    <row r="264" spans="2:2" x14ac:dyDescent="0.25">
      <c r="B264" s="120"/>
    </row>
    <row r="265" spans="2:2" x14ac:dyDescent="0.25">
      <c r="B265" s="120"/>
    </row>
    <row r="266" spans="2:2" x14ac:dyDescent="0.25">
      <c r="B266" s="120"/>
    </row>
    <row r="267" spans="2:2" x14ac:dyDescent="0.25">
      <c r="B267" s="120"/>
    </row>
    <row r="268" spans="2:2" x14ac:dyDescent="0.25">
      <c r="B268" s="120"/>
    </row>
    <row r="269" spans="2:2" x14ac:dyDescent="0.25">
      <c r="B269" s="120"/>
    </row>
    <row r="270" spans="2:2" x14ac:dyDescent="0.25">
      <c r="B270" s="120"/>
    </row>
    <row r="271" spans="2:2" x14ac:dyDescent="0.25">
      <c r="B271" s="120"/>
    </row>
    <row r="272" spans="2:2" x14ac:dyDescent="0.25">
      <c r="B272" s="120"/>
    </row>
    <row r="273" spans="2:2" x14ac:dyDescent="0.25">
      <c r="B273" s="120"/>
    </row>
    <row r="274" spans="2:2" x14ac:dyDescent="0.25">
      <c r="B274" s="120"/>
    </row>
    <row r="275" spans="2:2" x14ac:dyDescent="0.25">
      <c r="B275" s="120"/>
    </row>
    <row r="276" spans="2:2" x14ac:dyDescent="0.25">
      <c r="B276" s="120"/>
    </row>
    <row r="277" spans="2:2" x14ac:dyDescent="0.25">
      <c r="B277" s="120"/>
    </row>
    <row r="278" spans="2:2" x14ac:dyDescent="0.25">
      <c r="B278" s="120"/>
    </row>
    <row r="279" spans="2:2" x14ac:dyDescent="0.25">
      <c r="B279" s="120"/>
    </row>
    <row r="280" spans="2:2" x14ac:dyDescent="0.25">
      <c r="B280" s="120"/>
    </row>
    <row r="281" spans="2:2" x14ac:dyDescent="0.25">
      <c r="B281" s="120"/>
    </row>
    <row r="282" spans="2:2" x14ac:dyDescent="0.25">
      <c r="B282" s="120"/>
    </row>
    <row r="283" spans="2:2" x14ac:dyDescent="0.25">
      <c r="B283" s="120"/>
    </row>
    <row r="284" spans="2:2" x14ac:dyDescent="0.25">
      <c r="B284" s="120"/>
    </row>
    <row r="285" spans="2:2" x14ac:dyDescent="0.25">
      <c r="B285" s="120"/>
    </row>
    <row r="286" spans="2:2" x14ac:dyDescent="0.25">
      <c r="B286" s="120"/>
    </row>
    <row r="287" spans="2:2" x14ac:dyDescent="0.25">
      <c r="B287" s="120"/>
    </row>
    <row r="288" spans="2:2" x14ac:dyDescent="0.25">
      <c r="B288" s="120"/>
    </row>
    <row r="289" spans="2:2" x14ac:dyDescent="0.25">
      <c r="B289" s="120"/>
    </row>
    <row r="290" spans="2:2" x14ac:dyDescent="0.25">
      <c r="B290" s="120"/>
    </row>
    <row r="291" spans="2:2" x14ac:dyDescent="0.25">
      <c r="B291" s="120"/>
    </row>
    <row r="292" spans="2:2" x14ac:dyDescent="0.25">
      <c r="B292" s="120"/>
    </row>
    <row r="293" spans="2:2" x14ac:dyDescent="0.25">
      <c r="B293" s="120"/>
    </row>
    <row r="294" spans="2:2" x14ac:dyDescent="0.25">
      <c r="B294" s="120"/>
    </row>
    <row r="295" spans="2:2" x14ac:dyDescent="0.25">
      <c r="B295" s="120"/>
    </row>
    <row r="296" spans="2:2" x14ac:dyDescent="0.25">
      <c r="B296" s="120"/>
    </row>
    <row r="297" spans="2:2" x14ac:dyDescent="0.25">
      <c r="B297" s="120"/>
    </row>
    <row r="298" spans="2:2" x14ac:dyDescent="0.25">
      <c r="B298" s="120"/>
    </row>
    <row r="299" spans="2:2" x14ac:dyDescent="0.25">
      <c r="B299" s="120"/>
    </row>
    <row r="300" spans="2:2" x14ac:dyDescent="0.25">
      <c r="B300" s="120"/>
    </row>
    <row r="301" spans="2:2" x14ac:dyDescent="0.25">
      <c r="B301" s="120"/>
    </row>
    <row r="302" spans="2:2" x14ac:dyDescent="0.25">
      <c r="B302" s="120"/>
    </row>
    <row r="303" spans="2:2" x14ac:dyDescent="0.25">
      <c r="B303" s="120"/>
    </row>
    <row r="304" spans="2:2" x14ac:dyDescent="0.25">
      <c r="B304" s="120"/>
    </row>
    <row r="305" spans="2:2" x14ac:dyDescent="0.25">
      <c r="B305" s="120"/>
    </row>
    <row r="306" spans="2:2" x14ac:dyDescent="0.25">
      <c r="B306" s="120"/>
    </row>
    <row r="307" spans="2:2" x14ac:dyDescent="0.25">
      <c r="B307" s="120"/>
    </row>
    <row r="308" spans="2:2" x14ac:dyDescent="0.25">
      <c r="B308" s="120"/>
    </row>
    <row r="309" spans="2:2" x14ac:dyDescent="0.25">
      <c r="B309" s="120"/>
    </row>
    <row r="310" spans="2:2" x14ac:dyDescent="0.25">
      <c r="B310" s="120"/>
    </row>
    <row r="311" spans="2:2" x14ac:dyDescent="0.25">
      <c r="B311" s="120"/>
    </row>
    <row r="312" spans="2:2" x14ac:dyDescent="0.25">
      <c r="B312" s="120"/>
    </row>
    <row r="313" spans="2:2" x14ac:dyDescent="0.25">
      <c r="B313" s="120"/>
    </row>
    <row r="314" spans="2:2" x14ac:dyDescent="0.25">
      <c r="B314" s="120"/>
    </row>
    <row r="315" spans="2:2" x14ac:dyDescent="0.25">
      <c r="B315" s="120"/>
    </row>
    <row r="316" spans="2:2" x14ac:dyDescent="0.25">
      <c r="B316" s="120"/>
    </row>
    <row r="317" spans="2:2" x14ac:dyDescent="0.25">
      <c r="B317" s="120"/>
    </row>
    <row r="318" spans="2:2" x14ac:dyDescent="0.25">
      <c r="B318" s="120"/>
    </row>
    <row r="319" spans="2:2" x14ac:dyDescent="0.25">
      <c r="B319" s="120"/>
    </row>
    <row r="320" spans="2:2" x14ac:dyDescent="0.25">
      <c r="B320" s="120"/>
    </row>
    <row r="321" spans="2:2" x14ac:dyDescent="0.25">
      <c r="B321" s="120"/>
    </row>
    <row r="322" spans="2:2" x14ac:dyDescent="0.25">
      <c r="B322" s="120"/>
    </row>
    <row r="323" spans="2:2" x14ac:dyDescent="0.25">
      <c r="B323" s="120"/>
    </row>
    <row r="324" spans="2:2" x14ac:dyDescent="0.25">
      <c r="B324" s="120"/>
    </row>
    <row r="325" spans="2:2" x14ac:dyDescent="0.25">
      <c r="B325" s="120"/>
    </row>
    <row r="326" spans="2:2" x14ac:dyDescent="0.25">
      <c r="B326" s="120"/>
    </row>
    <row r="327" spans="2:2" x14ac:dyDescent="0.25">
      <c r="B327" s="120"/>
    </row>
    <row r="328" spans="2:2" x14ac:dyDescent="0.25">
      <c r="B328" s="120"/>
    </row>
    <row r="329" spans="2:2" x14ac:dyDescent="0.25">
      <c r="B329" s="120"/>
    </row>
    <row r="330" spans="2:2" x14ac:dyDescent="0.25">
      <c r="B330" s="120"/>
    </row>
    <row r="331" spans="2:2" x14ac:dyDescent="0.25">
      <c r="B331" s="120"/>
    </row>
    <row r="332" spans="2:2" x14ac:dyDescent="0.25">
      <c r="B332" s="120"/>
    </row>
    <row r="333" spans="2:2" x14ac:dyDescent="0.25">
      <c r="B333" s="120"/>
    </row>
    <row r="334" spans="2:2" x14ac:dyDescent="0.25">
      <c r="B334" s="120"/>
    </row>
    <row r="335" spans="2:2" x14ac:dyDescent="0.25">
      <c r="B335" s="120"/>
    </row>
    <row r="336" spans="2:2" x14ac:dyDescent="0.25">
      <c r="B336" s="120"/>
    </row>
    <row r="337" spans="2:2" x14ac:dyDescent="0.25">
      <c r="B337" s="120"/>
    </row>
    <row r="338" spans="2:2" x14ac:dyDescent="0.25">
      <c r="B338" s="120"/>
    </row>
    <row r="339" spans="2:2" x14ac:dyDescent="0.25">
      <c r="B339" s="120"/>
    </row>
    <row r="340" spans="2:2" x14ac:dyDescent="0.25">
      <c r="B340" s="120"/>
    </row>
    <row r="341" spans="2:2" x14ac:dyDescent="0.25">
      <c r="B341" s="120"/>
    </row>
    <row r="342" spans="2:2" x14ac:dyDescent="0.25">
      <c r="B342" s="120"/>
    </row>
    <row r="343" spans="2:2" x14ac:dyDescent="0.25">
      <c r="B343" s="120"/>
    </row>
    <row r="344" spans="2:2" x14ac:dyDescent="0.25">
      <c r="B344" s="120"/>
    </row>
    <row r="345" spans="2:2" x14ac:dyDescent="0.25">
      <c r="B345" s="120"/>
    </row>
    <row r="346" spans="2:2" x14ac:dyDescent="0.25">
      <c r="B346" s="120"/>
    </row>
    <row r="347" spans="2:2" x14ac:dyDescent="0.25">
      <c r="B347" s="120"/>
    </row>
    <row r="348" spans="2:2" x14ac:dyDescent="0.25">
      <c r="B348" s="120"/>
    </row>
    <row r="349" spans="2:2" x14ac:dyDescent="0.25">
      <c r="B349" s="120"/>
    </row>
    <row r="350" spans="2:2" x14ac:dyDescent="0.25">
      <c r="B350" s="120"/>
    </row>
    <row r="351" spans="2:2" x14ac:dyDescent="0.25">
      <c r="B351" s="120"/>
    </row>
    <row r="352" spans="2:2" x14ac:dyDescent="0.25">
      <c r="B352" s="120"/>
    </row>
    <row r="353" spans="2:2" x14ac:dyDescent="0.25">
      <c r="B353" s="120"/>
    </row>
    <row r="354" spans="2:2" x14ac:dyDescent="0.25">
      <c r="B354" s="120"/>
    </row>
    <row r="355" spans="2:2" x14ac:dyDescent="0.25">
      <c r="B355" s="120"/>
    </row>
    <row r="356" spans="2:2" x14ac:dyDescent="0.25">
      <c r="B356" s="120"/>
    </row>
    <row r="357" spans="2:2" x14ac:dyDescent="0.25">
      <c r="B357" s="120"/>
    </row>
    <row r="358" spans="2:2" x14ac:dyDescent="0.25">
      <c r="B358" s="120"/>
    </row>
    <row r="359" spans="2:2" x14ac:dyDescent="0.25">
      <c r="B359" s="120"/>
    </row>
    <row r="360" spans="2:2" x14ac:dyDescent="0.25">
      <c r="B360" s="120"/>
    </row>
    <row r="361" spans="2:2" x14ac:dyDescent="0.25">
      <c r="B361" s="120"/>
    </row>
    <row r="362" spans="2:2" x14ac:dyDescent="0.25">
      <c r="B362" s="120"/>
    </row>
    <row r="363" spans="2:2" x14ac:dyDescent="0.25">
      <c r="B363" s="120"/>
    </row>
    <row r="364" spans="2:2" x14ac:dyDescent="0.25">
      <c r="B364" s="120"/>
    </row>
    <row r="365" spans="2:2" x14ac:dyDescent="0.25">
      <c r="B365" s="120"/>
    </row>
    <row r="366" spans="2:2" x14ac:dyDescent="0.25">
      <c r="B366" s="120"/>
    </row>
    <row r="367" spans="2:2" x14ac:dyDescent="0.25">
      <c r="B367" s="120"/>
    </row>
    <row r="368" spans="2:2" x14ac:dyDescent="0.25">
      <c r="B368" s="120"/>
    </row>
    <row r="369" spans="2:2" x14ac:dyDescent="0.25">
      <c r="B369" s="120"/>
    </row>
    <row r="370" spans="2:2" x14ac:dyDescent="0.25">
      <c r="B370" s="120"/>
    </row>
    <row r="371" spans="2:2" x14ac:dyDescent="0.25">
      <c r="B371" s="120"/>
    </row>
    <row r="372" spans="2:2" x14ac:dyDescent="0.25">
      <c r="B372" s="120"/>
    </row>
    <row r="373" spans="2:2" x14ac:dyDescent="0.25">
      <c r="B373" s="120"/>
    </row>
    <row r="374" spans="2:2" x14ac:dyDescent="0.25">
      <c r="B374" s="120"/>
    </row>
    <row r="375" spans="2:2" x14ac:dyDescent="0.25">
      <c r="B375" s="120"/>
    </row>
    <row r="376" spans="2:2" x14ac:dyDescent="0.25">
      <c r="B376" s="120"/>
    </row>
    <row r="377" spans="2:2" x14ac:dyDescent="0.25">
      <c r="B377" s="120"/>
    </row>
    <row r="378" spans="2:2" x14ac:dyDescent="0.25">
      <c r="B378" s="120"/>
    </row>
    <row r="379" spans="2:2" x14ac:dyDescent="0.25">
      <c r="B379" s="120"/>
    </row>
    <row r="380" spans="2:2" x14ac:dyDescent="0.25">
      <c r="B380" s="120"/>
    </row>
    <row r="381" spans="2:2" x14ac:dyDescent="0.25">
      <c r="B381" s="120"/>
    </row>
    <row r="382" spans="2:2" x14ac:dyDescent="0.25">
      <c r="B382" s="120"/>
    </row>
    <row r="383" spans="2:2" x14ac:dyDescent="0.25">
      <c r="B383" s="120"/>
    </row>
    <row r="384" spans="2:2" x14ac:dyDescent="0.25">
      <c r="B384" s="120"/>
    </row>
    <row r="385" spans="2:2" x14ac:dyDescent="0.25">
      <c r="B385" s="120"/>
    </row>
    <row r="386" spans="2:2" x14ac:dyDescent="0.25">
      <c r="B386" s="120"/>
    </row>
    <row r="387" spans="2:2" x14ac:dyDescent="0.25">
      <c r="B387" s="120"/>
    </row>
    <row r="388" spans="2:2" x14ac:dyDescent="0.25">
      <c r="B388" s="120"/>
    </row>
    <row r="389" spans="2:2" x14ac:dyDescent="0.25">
      <c r="B389" s="120"/>
    </row>
    <row r="390" spans="2:2" x14ac:dyDescent="0.25">
      <c r="B390" s="120"/>
    </row>
    <row r="391" spans="2:2" x14ac:dyDescent="0.25">
      <c r="B391" s="120"/>
    </row>
    <row r="392" spans="2:2" x14ac:dyDescent="0.25">
      <c r="B392" s="120"/>
    </row>
    <row r="393" spans="2:2" x14ac:dyDescent="0.25">
      <c r="B393" s="120"/>
    </row>
    <row r="394" spans="2:2" x14ac:dyDescent="0.25">
      <c r="B394" s="120"/>
    </row>
    <row r="395" spans="2:2" x14ac:dyDescent="0.25">
      <c r="B395" s="120"/>
    </row>
    <row r="396" spans="2:2" x14ac:dyDescent="0.25">
      <c r="B396" s="120"/>
    </row>
    <row r="397" spans="2:2" x14ac:dyDescent="0.25">
      <c r="B397" s="120"/>
    </row>
    <row r="398" spans="2:2" x14ac:dyDescent="0.25">
      <c r="B398" s="120"/>
    </row>
    <row r="399" spans="2:2" x14ac:dyDescent="0.25">
      <c r="B399" s="120"/>
    </row>
    <row r="400" spans="2:2" x14ac:dyDescent="0.25">
      <c r="B400" s="120"/>
    </row>
    <row r="401" spans="2:2" x14ac:dyDescent="0.25">
      <c r="B401" s="120"/>
    </row>
    <row r="402" spans="2:2" x14ac:dyDescent="0.25">
      <c r="B402" s="120"/>
    </row>
    <row r="403" spans="2:2" x14ac:dyDescent="0.25">
      <c r="B403" s="120"/>
    </row>
    <row r="404" spans="2:2" x14ac:dyDescent="0.25">
      <c r="B404" s="120"/>
    </row>
    <row r="405" spans="2:2" x14ac:dyDescent="0.25">
      <c r="B405" s="120"/>
    </row>
    <row r="406" spans="2:2" x14ac:dyDescent="0.25">
      <c r="B406" s="120"/>
    </row>
    <row r="407" spans="2:2" x14ac:dyDescent="0.25">
      <c r="B407" s="120"/>
    </row>
    <row r="408" spans="2:2" x14ac:dyDescent="0.25">
      <c r="B408" s="120"/>
    </row>
    <row r="409" spans="2:2" x14ac:dyDescent="0.25">
      <c r="B409" s="120"/>
    </row>
    <row r="410" spans="2:2" x14ac:dyDescent="0.25">
      <c r="B410" s="120"/>
    </row>
    <row r="411" spans="2:2" x14ac:dyDescent="0.25">
      <c r="B411" s="120"/>
    </row>
    <row r="412" spans="2:2" x14ac:dyDescent="0.25">
      <c r="B412" s="120"/>
    </row>
    <row r="413" spans="2:2" x14ac:dyDescent="0.25">
      <c r="B413" s="120"/>
    </row>
    <row r="414" spans="2:2" x14ac:dyDescent="0.25">
      <c r="B414" s="120"/>
    </row>
    <row r="415" spans="2:2" x14ac:dyDescent="0.25">
      <c r="B415" s="120"/>
    </row>
    <row r="416" spans="2:2" x14ac:dyDescent="0.25">
      <c r="B416" s="120"/>
    </row>
    <row r="417" spans="2:2" x14ac:dyDescent="0.25">
      <c r="B417" s="120"/>
    </row>
    <row r="418" spans="2:2" x14ac:dyDescent="0.25">
      <c r="B418" s="120"/>
    </row>
    <row r="419" spans="2:2" x14ac:dyDescent="0.25">
      <c r="B419" s="120"/>
    </row>
    <row r="420" spans="2:2" x14ac:dyDescent="0.25">
      <c r="B420" s="120"/>
    </row>
    <row r="421" spans="2:2" x14ac:dyDescent="0.25">
      <c r="B421" s="120"/>
    </row>
    <row r="422" spans="2:2" x14ac:dyDescent="0.25">
      <c r="B422" s="120"/>
    </row>
    <row r="423" spans="2:2" x14ac:dyDescent="0.25">
      <c r="B423" s="120"/>
    </row>
    <row r="424" spans="2:2" x14ac:dyDescent="0.25">
      <c r="B424" s="120"/>
    </row>
    <row r="425" spans="2:2" x14ac:dyDescent="0.25">
      <c r="B425" s="120"/>
    </row>
    <row r="426" spans="2:2" x14ac:dyDescent="0.25">
      <c r="B426" s="120"/>
    </row>
    <row r="427" spans="2:2" x14ac:dyDescent="0.25">
      <c r="B427" s="120"/>
    </row>
    <row r="428" spans="2:2" x14ac:dyDescent="0.25">
      <c r="B428" s="120"/>
    </row>
    <row r="429" spans="2:2" x14ac:dyDescent="0.25">
      <c r="B429" s="120"/>
    </row>
    <row r="430" spans="2:2" x14ac:dyDescent="0.25">
      <c r="B430" s="120"/>
    </row>
    <row r="431" spans="2:2" x14ac:dyDescent="0.25">
      <c r="B431" s="120"/>
    </row>
    <row r="432" spans="2:2" x14ac:dyDescent="0.25">
      <c r="B432" s="120"/>
    </row>
    <row r="433" spans="2:2" x14ac:dyDescent="0.25">
      <c r="B433" s="120"/>
    </row>
    <row r="434" spans="2:2" x14ac:dyDescent="0.25">
      <c r="B434" s="120"/>
    </row>
    <row r="435" spans="2:2" x14ac:dyDescent="0.25">
      <c r="B435" s="120"/>
    </row>
    <row r="436" spans="2:2" x14ac:dyDescent="0.25">
      <c r="B436" s="120"/>
    </row>
    <row r="437" spans="2:2" x14ac:dyDescent="0.25">
      <c r="B437" s="120"/>
    </row>
    <row r="438" spans="2:2" x14ac:dyDescent="0.25">
      <c r="B438" s="120"/>
    </row>
    <row r="439" spans="2:2" x14ac:dyDescent="0.25">
      <c r="B439" s="120"/>
    </row>
    <row r="440" spans="2:2" x14ac:dyDescent="0.25">
      <c r="B440" s="120"/>
    </row>
    <row r="441" spans="2:2" x14ac:dyDescent="0.25">
      <c r="B441" s="120"/>
    </row>
    <row r="442" spans="2:2" x14ac:dyDescent="0.25">
      <c r="B442" s="120"/>
    </row>
    <row r="443" spans="2:2" x14ac:dyDescent="0.25">
      <c r="B443" s="120"/>
    </row>
    <row r="444" spans="2:2" x14ac:dyDescent="0.25">
      <c r="B444" s="120"/>
    </row>
    <row r="445" spans="2:2" x14ac:dyDescent="0.25">
      <c r="B445" s="120"/>
    </row>
    <row r="446" spans="2:2" x14ac:dyDescent="0.25">
      <c r="B446" s="120"/>
    </row>
    <row r="447" spans="2:2" x14ac:dyDescent="0.25">
      <c r="B447" s="120"/>
    </row>
    <row r="448" spans="2:2" x14ac:dyDescent="0.25">
      <c r="B448" s="120"/>
    </row>
    <row r="449" spans="2:2" x14ac:dyDescent="0.25">
      <c r="B449" s="120"/>
    </row>
    <row r="450" spans="2:2" x14ac:dyDescent="0.25">
      <c r="B450" s="120"/>
    </row>
    <row r="451" spans="2:2" x14ac:dyDescent="0.25">
      <c r="B451" s="120"/>
    </row>
    <row r="452" spans="2:2" x14ac:dyDescent="0.25">
      <c r="B452" s="120"/>
    </row>
    <row r="453" spans="2:2" x14ac:dyDescent="0.25">
      <c r="B453" s="120"/>
    </row>
    <row r="454" spans="2:2" x14ac:dyDescent="0.25">
      <c r="B454" s="120"/>
    </row>
    <row r="455" spans="2:2" x14ac:dyDescent="0.25">
      <c r="B455" s="120"/>
    </row>
    <row r="456" spans="2:2" x14ac:dyDescent="0.25">
      <c r="B456" s="120"/>
    </row>
    <row r="457" spans="2:2" x14ac:dyDescent="0.25">
      <c r="B457" s="120"/>
    </row>
    <row r="458" spans="2:2" x14ac:dyDescent="0.25">
      <c r="B458" s="120"/>
    </row>
    <row r="459" spans="2:2" x14ac:dyDescent="0.25">
      <c r="B459" s="120"/>
    </row>
    <row r="460" spans="2:2" x14ac:dyDescent="0.25">
      <c r="B460" s="120"/>
    </row>
    <row r="461" spans="2:2" x14ac:dyDescent="0.25">
      <c r="B461" s="120"/>
    </row>
    <row r="462" spans="2:2" x14ac:dyDescent="0.25">
      <c r="B462" s="120"/>
    </row>
    <row r="463" spans="2:2" x14ac:dyDescent="0.25">
      <c r="B463" s="120"/>
    </row>
    <row r="464" spans="2:2" x14ac:dyDescent="0.25">
      <c r="B464" s="120"/>
    </row>
    <row r="465" spans="2:2" x14ac:dyDescent="0.25">
      <c r="B465" s="120"/>
    </row>
    <row r="466" spans="2:2" x14ac:dyDescent="0.25">
      <c r="B466" s="120"/>
    </row>
    <row r="467" spans="2:2" x14ac:dyDescent="0.25">
      <c r="B467" s="120"/>
    </row>
    <row r="468" spans="2:2" x14ac:dyDescent="0.25">
      <c r="B468" s="120"/>
    </row>
    <row r="469" spans="2:2" x14ac:dyDescent="0.25">
      <c r="B469" s="120"/>
    </row>
    <row r="470" spans="2:2" x14ac:dyDescent="0.25">
      <c r="B470" s="120"/>
    </row>
    <row r="471" spans="2:2" x14ac:dyDescent="0.25">
      <c r="B471" s="120"/>
    </row>
    <row r="472" spans="2:2" x14ac:dyDescent="0.25">
      <c r="B472" s="120"/>
    </row>
    <row r="473" spans="2:2" x14ac:dyDescent="0.25">
      <c r="B473" s="120"/>
    </row>
    <row r="474" spans="2:2" x14ac:dyDescent="0.25">
      <c r="B474" s="120"/>
    </row>
    <row r="475" spans="2:2" x14ac:dyDescent="0.25">
      <c r="B475" s="120"/>
    </row>
    <row r="476" spans="2:2" x14ac:dyDescent="0.25">
      <c r="B476" s="120"/>
    </row>
    <row r="477" spans="2:2" x14ac:dyDescent="0.25">
      <c r="B477" s="120"/>
    </row>
    <row r="478" spans="2:2" x14ac:dyDescent="0.25">
      <c r="B478" s="120"/>
    </row>
    <row r="479" spans="2:2" x14ac:dyDescent="0.25">
      <c r="B479" s="120"/>
    </row>
    <row r="480" spans="2:2" x14ac:dyDescent="0.25">
      <c r="B480" s="120"/>
    </row>
    <row r="481" spans="2:2" x14ac:dyDescent="0.25">
      <c r="B481" s="120"/>
    </row>
    <row r="482" spans="2:2" x14ac:dyDescent="0.25">
      <c r="B482" s="120"/>
    </row>
    <row r="483" spans="2:2" x14ac:dyDescent="0.25">
      <c r="B483" s="120"/>
    </row>
    <row r="484" spans="2:2" x14ac:dyDescent="0.25">
      <c r="B484" s="120"/>
    </row>
    <row r="485" spans="2:2" x14ac:dyDescent="0.25">
      <c r="B485" s="120"/>
    </row>
    <row r="486" spans="2:2" x14ac:dyDescent="0.25">
      <c r="B486" s="120"/>
    </row>
    <row r="487" spans="2:2" x14ac:dyDescent="0.25">
      <c r="B487" s="120"/>
    </row>
    <row r="488" spans="2:2" x14ac:dyDescent="0.25">
      <c r="B488" s="120"/>
    </row>
    <row r="489" spans="2:2" x14ac:dyDescent="0.25">
      <c r="B489" s="120"/>
    </row>
    <row r="490" spans="2:2" x14ac:dyDescent="0.25">
      <c r="B490" s="120"/>
    </row>
    <row r="491" spans="2:2" x14ac:dyDescent="0.25">
      <c r="B491" s="120"/>
    </row>
    <row r="492" spans="2:2" x14ac:dyDescent="0.25">
      <c r="B492" s="120"/>
    </row>
    <row r="493" spans="2:2" x14ac:dyDescent="0.25">
      <c r="B493" s="120"/>
    </row>
    <row r="494" spans="2:2" x14ac:dyDescent="0.25">
      <c r="B494" s="120"/>
    </row>
    <row r="495" spans="2:2" x14ac:dyDescent="0.25">
      <c r="B495" s="120"/>
    </row>
    <row r="496" spans="2:2" x14ac:dyDescent="0.25">
      <c r="B496" s="120"/>
    </row>
    <row r="497" spans="2:2" x14ac:dyDescent="0.25">
      <c r="B497" s="120"/>
    </row>
    <row r="498" spans="2:2" x14ac:dyDescent="0.25">
      <c r="B498" s="120"/>
    </row>
    <row r="499" spans="2:2" x14ac:dyDescent="0.25">
      <c r="B499" s="120"/>
    </row>
    <row r="500" spans="2:2" x14ac:dyDescent="0.25">
      <c r="B500" s="120"/>
    </row>
    <row r="501" spans="2:2" x14ac:dyDescent="0.25">
      <c r="B501" s="120"/>
    </row>
    <row r="502" spans="2:2" x14ac:dyDescent="0.25">
      <c r="B502" s="120"/>
    </row>
    <row r="503" spans="2:2" x14ac:dyDescent="0.25">
      <c r="B503" s="120"/>
    </row>
    <row r="504" spans="2:2" x14ac:dyDescent="0.25">
      <c r="B504" s="120"/>
    </row>
    <row r="505" spans="2:2" x14ac:dyDescent="0.25">
      <c r="B505" s="120"/>
    </row>
    <row r="506" spans="2:2" x14ac:dyDescent="0.25">
      <c r="B506" s="120"/>
    </row>
    <row r="507" spans="2:2" x14ac:dyDescent="0.25">
      <c r="B507" s="120"/>
    </row>
    <row r="508" spans="2:2" x14ac:dyDescent="0.25">
      <c r="B508" s="120"/>
    </row>
    <row r="509" spans="2:2" x14ac:dyDescent="0.25">
      <c r="B509" s="120"/>
    </row>
    <row r="510" spans="2:2" x14ac:dyDescent="0.25">
      <c r="B510" s="120"/>
    </row>
    <row r="511" spans="2:2" x14ac:dyDescent="0.25">
      <c r="B511" s="120"/>
    </row>
    <row r="512" spans="2:2" x14ac:dyDescent="0.25">
      <c r="B512" s="120"/>
    </row>
    <row r="513" spans="2:2" x14ac:dyDescent="0.25">
      <c r="B513" s="120"/>
    </row>
    <row r="514" spans="2:2" x14ac:dyDescent="0.25">
      <c r="B514" s="120"/>
    </row>
    <row r="515" spans="2:2" x14ac:dyDescent="0.25">
      <c r="B515" s="120"/>
    </row>
    <row r="516" spans="2:2" x14ac:dyDescent="0.25">
      <c r="B516" s="120"/>
    </row>
    <row r="517" spans="2:2" x14ac:dyDescent="0.25">
      <c r="B517" s="120"/>
    </row>
    <row r="518" spans="2:2" x14ac:dyDescent="0.25">
      <c r="B518" s="120"/>
    </row>
    <row r="519" spans="2:2" x14ac:dyDescent="0.25">
      <c r="B519" s="120"/>
    </row>
    <row r="520" spans="2:2" x14ac:dyDescent="0.25">
      <c r="B520" s="120"/>
    </row>
    <row r="521" spans="2:2" x14ac:dyDescent="0.25">
      <c r="B521" s="120"/>
    </row>
    <row r="522" spans="2:2" x14ac:dyDescent="0.25">
      <c r="B522" s="120"/>
    </row>
    <row r="523" spans="2:2" x14ac:dyDescent="0.25">
      <c r="B523" s="120"/>
    </row>
    <row r="524" spans="2:2" x14ac:dyDescent="0.25">
      <c r="B524" s="120"/>
    </row>
    <row r="525" spans="2:2" x14ac:dyDescent="0.25">
      <c r="B525" s="120"/>
    </row>
    <row r="526" spans="2:2" x14ac:dyDescent="0.25">
      <c r="B526" s="120"/>
    </row>
    <row r="527" spans="2:2" x14ac:dyDescent="0.25">
      <c r="B527" s="120"/>
    </row>
    <row r="528" spans="2:2" x14ac:dyDescent="0.25">
      <c r="B528" s="120"/>
    </row>
    <row r="529" spans="2:2" x14ac:dyDescent="0.25">
      <c r="B529" s="120"/>
    </row>
    <row r="530" spans="2:2" x14ac:dyDescent="0.25">
      <c r="B530" s="120"/>
    </row>
    <row r="531" spans="2:2" x14ac:dyDescent="0.25">
      <c r="B531" s="120"/>
    </row>
    <row r="532" spans="2:2" x14ac:dyDescent="0.25">
      <c r="B532" s="120"/>
    </row>
    <row r="533" spans="2:2" x14ac:dyDescent="0.25">
      <c r="B533" s="120"/>
    </row>
    <row r="534" spans="2:2" x14ac:dyDescent="0.25">
      <c r="B534" s="120"/>
    </row>
    <row r="535" spans="2:2" x14ac:dyDescent="0.25">
      <c r="B535" s="120"/>
    </row>
    <row r="536" spans="2:2" x14ac:dyDescent="0.25">
      <c r="B536" s="120"/>
    </row>
    <row r="537" spans="2:2" x14ac:dyDescent="0.25">
      <c r="B537" s="120"/>
    </row>
    <row r="538" spans="2:2" x14ac:dyDescent="0.25">
      <c r="B538" s="120"/>
    </row>
    <row r="539" spans="2:2" x14ac:dyDescent="0.25">
      <c r="B539" s="120"/>
    </row>
    <row r="540" spans="2:2" x14ac:dyDescent="0.25">
      <c r="B540" s="120"/>
    </row>
    <row r="541" spans="2:2" x14ac:dyDescent="0.25">
      <c r="B541" s="120"/>
    </row>
    <row r="542" spans="2:2" x14ac:dyDescent="0.25">
      <c r="B542" s="120"/>
    </row>
    <row r="543" spans="2:2" x14ac:dyDescent="0.25">
      <c r="B543" s="120"/>
    </row>
    <row r="544" spans="2:2" x14ac:dyDescent="0.25">
      <c r="B544" s="120"/>
    </row>
    <row r="545" spans="2:2" x14ac:dyDescent="0.25">
      <c r="B545" s="120"/>
    </row>
    <row r="546" spans="2:2" x14ac:dyDescent="0.25">
      <c r="B546" s="120"/>
    </row>
    <row r="547" spans="2:2" x14ac:dyDescent="0.25">
      <c r="B547" s="120"/>
    </row>
    <row r="548" spans="2:2" x14ac:dyDescent="0.25">
      <c r="B548" s="120"/>
    </row>
    <row r="549" spans="2:2" x14ac:dyDescent="0.25">
      <c r="B549" s="120"/>
    </row>
    <row r="550" spans="2:2" x14ac:dyDescent="0.25">
      <c r="B550" s="120"/>
    </row>
    <row r="551" spans="2:2" x14ac:dyDescent="0.25">
      <c r="B551" s="120"/>
    </row>
    <row r="552" spans="2:2" x14ac:dyDescent="0.25">
      <c r="B552" s="120"/>
    </row>
    <row r="553" spans="2:2" x14ac:dyDescent="0.25">
      <c r="B553" s="120"/>
    </row>
    <row r="554" spans="2:2" x14ac:dyDescent="0.25">
      <c r="B554" s="120"/>
    </row>
    <row r="555" spans="2:2" x14ac:dyDescent="0.25">
      <c r="B555" s="120"/>
    </row>
    <row r="556" spans="2:2" x14ac:dyDescent="0.25">
      <c r="B556" s="120"/>
    </row>
    <row r="557" spans="2:2" x14ac:dyDescent="0.25">
      <c r="B557" s="120"/>
    </row>
    <row r="558" spans="2:2" x14ac:dyDescent="0.25">
      <c r="B558" s="120"/>
    </row>
    <row r="559" spans="2:2" x14ac:dyDescent="0.25">
      <c r="B559" s="120"/>
    </row>
    <row r="560" spans="2:2" x14ac:dyDescent="0.25">
      <c r="B560" s="120"/>
    </row>
    <row r="561" spans="2:2" x14ac:dyDescent="0.25">
      <c r="B561" s="120"/>
    </row>
    <row r="562" spans="2:2" x14ac:dyDescent="0.25">
      <c r="B562" s="120"/>
    </row>
    <row r="563" spans="2:2" x14ac:dyDescent="0.25">
      <c r="B563" s="120"/>
    </row>
    <row r="564" spans="2:2" x14ac:dyDescent="0.25">
      <c r="B564" s="120"/>
    </row>
    <row r="565" spans="2:2" x14ac:dyDescent="0.25">
      <c r="B565" s="120"/>
    </row>
    <row r="566" spans="2:2" x14ac:dyDescent="0.25">
      <c r="B566" s="120"/>
    </row>
    <row r="567" spans="2:2" x14ac:dyDescent="0.25">
      <c r="B567" s="120"/>
    </row>
    <row r="568" spans="2:2" x14ac:dyDescent="0.25">
      <c r="B568" s="120"/>
    </row>
    <row r="569" spans="2:2" x14ac:dyDescent="0.25">
      <c r="B569" s="120"/>
    </row>
    <row r="570" spans="2:2" x14ac:dyDescent="0.25">
      <c r="B570" s="120"/>
    </row>
    <row r="571" spans="2:2" x14ac:dyDescent="0.25">
      <c r="B571" s="120"/>
    </row>
    <row r="572" spans="2:2" x14ac:dyDescent="0.25">
      <c r="B572" s="120"/>
    </row>
    <row r="573" spans="2:2" x14ac:dyDescent="0.25">
      <c r="B573" s="120"/>
    </row>
    <row r="574" spans="2:2" x14ac:dyDescent="0.25">
      <c r="B574" s="120"/>
    </row>
    <row r="575" spans="2:2" x14ac:dyDescent="0.25">
      <c r="B575" s="120"/>
    </row>
    <row r="576" spans="2:2" x14ac:dyDescent="0.25">
      <c r="B576" s="120"/>
    </row>
    <row r="577" spans="2:2" x14ac:dyDescent="0.25">
      <c r="B577" s="120"/>
    </row>
    <row r="578" spans="2:2" x14ac:dyDescent="0.25">
      <c r="B578" s="120"/>
    </row>
    <row r="579" spans="2:2" x14ac:dyDescent="0.25">
      <c r="B579" s="120"/>
    </row>
    <row r="580" spans="2:2" x14ac:dyDescent="0.25">
      <c r="B580" s="120"/>
    </row>
    <row r="581" spans="2:2" x14ac:dyDescent="0.25">
      <c r="B581" s="120"/>
    </row>
    <row r="582" spans="2:2" x14ac:dyDescent="0.25">
      <c r="B582" s="120"/>
    </row>
    <row r="583" spans="2:2" x14ac:dyDescent="0.25">
      <c r="B583" s="120"/>
    </row>
    <row r="584" spans="2:2" x14ac:dyDescent="0.25">
      <c r="B584" s="120"/>
    </row>
    <row r="585" spans="2:2" x14ac:dyDescent="0.25">
      <c r="B585" s="120"/>
    </row>
    <row r="586" spans="2:2" x14ac:dyDescent="0.25">
      <c r="B586" s="120"/>
    </row>
    <row r="587" spans="2:2" x14ac:dyDescent="0.25">
      <c r="B587" s="120"/>
    </row>
    <row r="588" spans="2:2" x14ac:dyDescent="0.25">
      <c r="B588" s="120"/>
    </row>
    <row r="589" spans="2:2" x14ac:dyDescent="0.25">
      <c r="B589" s="120"/>
    </row>
    <row r="590" spans="2:2" x14ac:dyDescent="0.25">
      <c r="B590" s="120"/>
    </row>
    <row r="591" spans="2:2" x14ac:dyDescent="0.25">
      <c r="B591" s="120"/>
    </row>
    <row r="592" spans="2:2" x14ac:dyDescent="0.25">
      <c r="B592" s="120"/>
    </row>
    <row r="593" spans="2:2" x14ac:dyDescent="0.25">
      <c r="B593" s="120"/>
    </row>
    <row r="594" spans="2:2" x14ac:dyDescent="0.25">
      <c r="B594" s="120"/>
    </row>
    <row r="595" spans="2:2" x14ac:dyDescent="0.25">
      <c r="B595" s="120"/>
    </row>
    <row r="596" spans="2:2" x14ac:dyDescent="0.25">
      <c r="B596" s="120"/>
    </row>
    <row r="597" spans="2:2" x14ac:dyDescent="0.25">
      <c r="B597" s="120"/>
    </row>
    <row r="598" spans="2:2" x14ac:dyDescent="0.25">
      <c r="B598" s="120"/>
    </row>
    <row r="599" spans="2:2" x14ac:dyDescent="0.25">
      <c r="B599" s="120"/>
    </row>
    <row r="600" spans="2:2" x14ac:dyDescent="0.25">
      <c r="B600" s="120"/>
    </row>
    <row r="601" spans="2:2" x14ac:dyDescent="0.25">
      <c r="B601" s="120"/>
    </row>
    <row r="602" spans="2:2" x14ac:dyDescent="0.25">
      <c r="B602" s="120"/>
    </row>
    <row r="603" spans="2:2" x14ac:dyDescent="0.25">
      <c r="B603" s="120"/>
    </row>
    <row r="604" spans="2:2" x14ac:dyDescent="0.25">
      <c r="B604" s="120"/>
    </row>
    <row r="605" spans="2:2" x14ac:dyDescent="0.25">
      <c r="B605" s="120"/>
    </row>
    <row r="606" spans="2:2" x14ac:dyDescent="0.25">
      <c r="B606" s="120"/>
    </row>
    <row r="607" spans="2:2" x14ac:dyDescent="0.25">
      <c r="B607" s="120"/>
    </row>
    <row r="608" spans="2:2" x14ac:dyDescent="0.25">
      <c r="B608" s="120"/>
    </row>
    <row r="609" spans="2:2" x14ac:dyDescent="0.25">
      <c r="B609" s="120"/>
    </row>
    <row r="610" spans="2:2" x14ac:dyDescent="0.25">
      <c r="B610" s="120"/>
    </row>
    <row r="611" spans="2:2" x14ac:dyDescent="0.25">
      <c r="B611" s="120"/>
    </row>
    <row r="612" spans="2:2" x14ac:dyDescent="0.25">
      <c r="B612" s="120"/>
    </row>
    <row r="613" spans="2:2" x14ac:dyDescent="0.25">
      <c r="B613" s="120"/>
    </row>
    <row r="614" spans="2:2" x14ac:dyDescent="0.25">
      <c r="B614" s="120"/>
    </row>
    <row r="615" spans="2:2" x14ac:dyDescent="0.25">
      <c r="B615" s="120"/>
    </row>
    <row r="616" spans="2:2" x14ac:dyDescent="0.25">
      <c r="B616" s="120"/>
    </row>
    <row r="617" spans="2:2" x14ac:dyDescent="0.25">
      <c r="B617" s="120"/>
    </row>
    <row r="618" spans="2:2" x14ac:dyDescent="0.25">
      <c r="B618" s="120"/>
    </row>
    <row r="619" spans="2:2" x14ac:dyDescent="0.25">
      <c r="B619" s="120"/>
    </row>
    <row r="620" spans="2:2" x14ac:dyDescent="0.25">
      <c r="B620" s="120"/>
    </row>
    <row r="621" spans="2:2" x14ac:dyDescent="0.25">
      <c r="B621" s="120"/>
    </row>
    <row r="622" spans="2:2" x14ac:dyDescent="0.25">
      <c r="B622" s="120"/>
    </row>
    <row r="623" spans="2:2" x14ac:dyDescent="0.25">
      <c r="B623" s="120"/>
    </row>
    <row r="624" spans="2:2" x14ac:dyDescent="0.25">
      <c r="B624" s="120"/>
    </row>
    <row r="625" spans="2:2" x14ac:dyDescent="0.25">
      <c r="B625" s="120"/>
    </row>
    <row r="626" spans="2:2" x14ac:dyDescent="0.25">
      <c r="B626" s="120"/>
    </row>
    <row r="627" spans="2:2" x14ac:dyDescent="0.25">
      <c r="B627" s="120"/>
    </row>
    <row r="628" spans="2:2" x14ac:dyDescent="0.25">
      <c r="B628" s="120"/>
    </row>
    <row r="629" spans="2:2" x14ac:dyDescent="0.25">
      <c r="B629" s="120"/>
    </row>
    <row r="630" spans="2:2" x14ac:dyDescent="0.25">
      <c r="B630" s="120"/>
    </row>
    <row r="631" spans="2:2" x14ac:dyDescent="0.25">
      <c r="B631" s="120"/>
    </row>
    <row r="632" spans="2:2" x14ac:dyDescent="0.25">
      <c r="B632" s="120"/>
    </row>
    <row r="633" spans="2:2" x14ac:dyDescent="0.25">
      <c r="B633" s="120"/>
    </row>
    <row r="634" spans="2:2" x14ac:dyDescent="0.25">
      <c r="B634" s="120"/>
    </row>
    <row r="635" spans="2:2" x14ac:dyDescent="0.25">
      <c r="B635" s="120"/>
    </row>
    <row r="636" spans="2:2" x14ac:dyDescent="0.25">
      <c r="B636" s="120"/>
    </row>
    <row r="637" spans="2:2" x14ac:dyDescent="0.25">
      <c r="B637" s="120"/>
    </row>
    <row r="638" spans="2:2" x14ac:dyDescent="0.25">
      <c r="B638" s="120"/>
    </row>
    <row r="639" spans="2:2" x14ac:dyDescent="0.25">
      <c r="B639" s="120"/>
    </row>
    <row r="640" spans="2:2" x14ac:dyDescent="0.25">
      <c r="B640" s="120"/>
    </row>
    <row r="641" spans="2:2" x14ac:dyDescent="0.25">
      <c r="B641" s="120"/>
    </row>
    <row r="642" spans="2:2" x14ac:dyDescent="0.25">
      <c r="B642" s="120"/>
    </row>
    <row r="643" spans="2:2" x14ac:dyDescent="0.25">
      <c r="B643" s="120"/>
    </row>
    <row r="644" spans="2:2" x14ac:dyDescent="0.25">
      <c r="B644" s="120"/>
    </row>
    <row r="645" spans="2:2" x14ac:dyDescent="0.25">
      <c r="B645" s="120"/>
    </row>
    <row r="646" spans="2:2" x14ac:dyDescent="0.25">
      <c r="B646" s="120"/>
    </row>
    <row r="647" spans="2:2" x14ac:dyDescent="0.25">
      <c r="B647" s="120"/>
    </row>
    <row r="648" spans="2:2" x14ac:dyDescent="0.25">
      <c r="B648" s="120"/>
    </row>
    <row r="649" spans="2:2" x14ac:dyDescent="0.25">
      <c r="B649" s="120"/>
    </row>
    <row r="650" spans="2:2" x14ac:dyDescent="0.25">
      <c r="B650" s="120"/>
    </row>
    <row r="651" spans="2:2" x14ac:dyDescent="0.25">
      <c r="B651" s="120"/>
    </row>
    <row r="652" spans="2:2" x14ac:dyDescent="0.25">
      <c r="B652" s="120"/>
    </row>
    <row r="653" spans="2:2" x14ac:dyDescent="0.25">
      <c r="B653" s="120"/>
    </row>
    <row r="654" spans="2:2" x14ac:dyDescent="0.25">
      <c r="B654" s="120"/>
    </row>
    <row r="655" spans="2:2" x14ac:dyDescent="0.25">
      <c r="B655" s="120"/>
    </row>
    <row r="656" spans="2:2" x14ac:dyDescent="0.25">
      <c r="B656" s="120"/>
    </row>
    <row r="657" spans="2:2" x14ac:dyDescent="0.25">
      <c r="B657" s="120"/>
    </row>
    <row r="658" spans="2:2" x14ac:dyDescent="0.25">
      <c r="B658" s="120"/>
    </row>
    <row r="659" spans="2:2" x14ac:dyDescent="0.25">
      <c r="B659" s="120"/>
    </row>
    <row r="660" spans="2:2" x14ac:dyDescent="0.25">
      <c r="B660" s="120"/>
    </row>
    <row r="661" spans="2:2" x14ac:dyDescent="0.25">
      <c r="B661" s="120"/>
    </row>
    <row r="662" spans="2:2" x14ac:dyDescent="0.25">
      <c r="B662" s="120"/>
    </row>
    <row r="663" spans="2:2" x14ac:dyDescent="0.25">
      <c r="B663" s="120"/>
    </row>
    <row r="664" spans="2:2" x14ac:dyDescent="0.25">
      <c r="B664" s="120"/>
    </row>
    <row r="665" spans="2:2" x14ac:dyDescent="0.25">
      <c r="B665" s="120"/>
    </row>
    <row r="666" spans="2:2" x14ac:dyDescent="0.25">
      <c r="B666" s="120"/>
    </row>
    <row r="667" spans="2:2" x14ac:dyDescent="0.25">
      <c r="B667" s="120"/>
    </row>
    <row r="668" spans="2:2" x14ac:dyDescent="0.25">
      <c r="B668" s="120"/>
    </row>
    <row r="669" spans="2:2" x14ac:dyDescent="0.25">
      <c r="B669" s="120"/>
    </row>
    <row r="670" spans="2:2" x14ac:dyDescent="0.25">
      <c r="B670" s="120"/>
    </row>
    <row r="671" spans="2:2" x14ac:dyDescent="0.25">
      <c r="B671" s="120"/>
    </row>
    <row r="672" spans="2:2" x14ac:dyDescent="0.25">
      <c r="B672" s="120"/>
    </row>
    <row r="673" spans="2:2" x14ac:dyDescent="0.25">
      <c r="B673" s="120"/>
    </row>
    <row r="674" spans="2:2" x14ac:dyDescent="0.25">
      <c r="B674" s="120"/>
    </row>
    <row r="675" spans="2:2" x14ac:dyDescent="0.25">
      <c r="B675" s="120"/>
    </row>
    <row r="676" spans="2:2" x14ac:dyDescent="0.25">
      <c r="B676" s="120"/>
    </row>
    <row r="677" spans="2:2" x14ac:dyDescent="0.25">
      <c r="B677" s="120"/>
    </row>
    <row r="678" spans="2:2" x14ac:dyDescent="0.25">
      <c r="B678" s="120"/>
    </row>
    <row r="679" spans="2:2" x14ac:dyDescent="0.25">
      <c r="B679" s="120"/>
    </row>
    <row r="680" spans="2:2" x14ac:dyDescent="0.25">
      <c r="B680" s="120"/>
    </row>
    <row r="681" spans="2:2" x14ac:dyDescent="0.25">
      <c r="B681" s="120"/>
    </row>
    <row r="682" spans="2:2" x14ac:dyDescent="0.25">
      <c r="B682" s="120"/>
    </row>
    <row r="683" spans="2:2" x14ac:dyDescent="0.25">
      <c r="B683" s="120"/>
    </row>
    <row r="684" spans="2:2" x14ac:dyDescent="0.25">
      <c r="B684" s="120"/>
    </row>
    <row r="685" spans="2:2" x14ac:dyDescent="0.25">
      <c r="B685" s="120"/>
    </row>
    <row r="686" spans="2:2" x14ac:dyDescent="0.25">
      <c r="B686" s="120"/>
    </row>
    <row r="687" spans="2:2" x14ac:dyDescent="0.25">
      <c r="B687" s="120"/>
    </row>
    <row r="688" spans="2:2" x14ac:dyDescent="0.25">
      <c r="B688" s="120"/>
    </row>
    <row r="689" spans="2:2" x14ac:dyDescent="0.25">
      <c r="B689" s="120"/>
    </row>
    <row r="690" spans="2:2" x14ac:dyDescent="0.25">
      <c r="B690" s="120"/>
    </row>
    <row r="691" spans="2:2" x14ac:dyDescent="0.25">
      <c r="B691" s="120"/>
    </row>
    <row r="692" spans="2:2" x14ac:dyDescent="0.25">
      <c r="B692" s="120"/>
    </row>
    <row r="693" spans="2:2" x14ac:dyDescent="0.25">
      <c r="B693" s="120"/>
    </row>
    <row r="694" spans="2:2" x14ac:dyDescent="0.25">
      <c r="B694" s="120"/>
    </row>
    <row r="695" spans="2:2" x14ac:dyDescent="0.25">
      <c r="B695" s="120"/>
    </row>
    <row r="696" spans="2:2" x14ac:dyDescent="0.25">
      <c r="B696" s="120"/>
    </row>
    <row r="697" spans="2:2" x14ac:dyDescent="0.25">
      <c r="B697" s="120"/>
    </row>
    <row r="698" spans="2:2" x14ac:dyDescent="0.25">
      <c r="B698" s="120"/>
    </row>
    <row r="699" spans="2:2" x14ac:dyDescent="0.25">
      <c r="B699" s="120"/>
    </row>
    <row r="700" spans="2:2" x14ac:dyDescent="0.25">
      <c r="B700" s="120"/>
    </row>
    <row r="701" spans="2:2" x14ac:dyDescent="0.25">
      <c r="B701" s="120"/>
    </row>
    <row r="702" spans="2:2" x14ac:dyDescent="0.25">
      <c r="B702" s="120"/>
    </row>
    <row r="703" spans="2:2" x14ac:dyDescent="0.25">
      <c r="B703" s="120"/>
    </row>
    <row r="704" spans="2:2" x14ac:dyDescent="0.25">
      <c r="B704" s="120"/>
    </row>
    <row r="705" spans="2:2" x14ac:dyDescent="0.25">
      <c r="B705" s="120"/>
    </row>
    <row r="706" spans="2:2" x14ac:dyDescent="0.25">
      <c r="B706" s="120"/>
    </row>
    <row r="707" spans="2:2" x14ac:dyDescent="0.25">
      <c r="B707" s="120"/>
    </row>
    <row r="708" spans="2:2" x14ac:dyDescent="0.25">
      <c r="B708" s="120"/>
    </row>
    <row r="709" spans="2:2" x14ac:dyDescent="0.25">
      <c r="B709" s="120"/>
    </row>
    <row r="710" spans="2:2" x14ac:dyDescent="0.25">
      <c r="B710" s="120"/>
    </row>
    <row r="711" spans="2:2" x14ac:dyDescent="0.25">
      <c r="B711" s="120"/>
    </row>
    <row r="712" spans="2:2" x14ac:dyDescent="0.25">
      <c r="B712" s="120"/>
    </row>
    <row r="713" spans="2:2" x14ac:dyDescent="0.25">
      <c r="B713" s="120"/>
    </row>
    <row r="714" spans="2:2" x14ac:dyDescent="0.25">
      <c r="B714" s="120"/>
    </row>
    <row r="715" spans="2:2" x14ac:dyDescent="0.25">
      <c r="B715" s="120"/>
    </row>
    <row r="716" spans="2:2" x14ac:dyDescent="0.25">
      <c r="B716" s="120"/>
    </row>
    <row r="717" spans="2:2" x14ac:dyDescent="0.25">
      <c r="B717" s="120"/>
    </row>
    <row r="718" spans="2:2" x14ac:dyDescent="0.25">
      <c r="B718" s="120"/>
    </row>
    <row r="719" spans="2:2" x14ac:dyDescent="0.25">
      <c r="B719" s="120"/>
    </row>
    <row r="720" spans="2:2" x14ac:dyDescent="0.25">
      <c r="B720" s="120"/>
    </row>
    <row r="721" spans="2:2" x14ac:dyDescent="0.25">
      <c r="B721" s="120"/>
    </row>
    <row r="722" spans="2:2" x14ac:dyDescent="0.25">
      <c r="B722" s="120"/>
    </row>
    <row r="723" spans="2:2" x14ac:dyDescent="0.25">
      <c r="B723" s="120"/>
    </row>
    <row r="724" spans="2:2" x14ac:dyDescent="0.25">
      <c r="B724" s="120"/>
    </row>
    <row r="725" spans="2:2" x14ac:dyDescent="0.25">
      <c r="B725" s="120"/>
    </row>
    <row r="726" spans="2:2" x14ac:dyDescent="0.25">
      <c r="B726" s="120"/>
    </row>
    <row r="727" spans="2:2" x14ac:dyDescent="0.25">
      <c r="B727" s="120"/>
    </row>
    <row r="728" spans="2:2" x14ac:dyDescent="0.25">
      <c r="B728" s="120"/>
    </row>
    <row r="729" spans="2:2" x14ac:dyDescent="0.25">
      <c r="B729" s="120"/>
    </row>
    <row r="730" spans="2:2" x14ac:dyDescent="0.25">
      <c r="B730" s="120"/>
    </row>
    <row r="731" spans="2:2" x14ac:dyDescent="0.25">
      <c r="B731" s="120"/>
    </row>
    <row r="732" spans="2:2" x14ac:dyDescent="0.25">
      <c r="B732" s="120"/>
    </row>
    <row r="733" spans="2:2" x14ac:dyDescent="0.25">
      <c r="B733" s="120"/>
    </row>
    <row r="734" spans="2:2" x14ac:dyDescent="0.25">
      <c r="B734" s="120"/>
    </row>
    <row r="735" spans="2:2" x14ac:dyDescent="0.25">
      <c r="B735" s="120"/>
    </row>
    <row r="736" spans="2:2" x14ac:dyDescent="0.25">
      <c r="B736" s="120"/>
    </row>
    <row r="737" spans="2:2" x14ac:dyDescent="0.25">
      <c r="B737" s="120"/>
    </row>
    <row r="738" spans="2:2" x14ac:dyDescent="0.25">
      <c r="B738" s="120"/>
    </row>
    <row r="739" spans="2:2" x14ac:dyDescent="0.25">
      <c r="B739" s="120"/>
    </row>
    <row r="740" spans="2:2" x14ac:dyDescent="0.25">
      <c r="B740" s="120"/>
    </row>
    <row r="741" spans="2:2" x14ac:dyDescent="0.25">
      <c r="B741" s="120"/>
    </row>
    <row r="742" spans="2:2" x14ac:dyDescent="0.25">
      <c r="B742" s="120"/>
    </row>
    <row r="743" spans="2:2" x14ac:dyDescent="0.25">
      <c r="B743" s="120"/>
    </row>
    <row r="744" spans="2:2" x14ac:dyDescent="0.25">
      <c r="B744" s="120"/>
    </row>
    <row r="745" spans="2:2" x14ac:dyDescent="0.25">
      <c r="B745" s="120"/>
    </row>
    <row r="746" spans="2:2" x14ac:dyDescent="0.25">
      <c r="B746" s="120"/>
    </row>
    <row r="747" spans="2:2" x14ac:dyDescent="0.25">
      <c r="B747" s="120"/>
    </row>
    <row r="748" spans="2:2" x14ac:dyDescent="0.25">
      <c r="B748" s="120"/>
    </row>
    <row r="749" spans="2:2" x14ac:dyDescent="0.25">
      <c r="B749" s="120"/>
    </row>
    <row r="750" spans="2:2" x14ac:dyDescent="0.25">
      <c r="B750" s="120"/>
    </row>
    <row r="751" spans="2:2" x14ac:dyDescent="0.25">
      <c r="B751" s="120"/>
    </row>
    <row r="752" spans="2:2" x14ac:dyDescent="0.25">
      <c r="B752" s="120"/>
    </row>
    <row r="753" spans="2:2" x14ac:dyDescent="0.25">
      <c r="B753" s="120"/>
    </row>
    <row r="754" spans="2:2" x14ac:dyDescent="0.25">
      <c r="B754" s="120"/>
    </row>
    <row r="755" spans="2:2" x14ac:dyDescent="0.25">
      <c r="B755" s="120"/>
    </row>
    <row r="756" spans="2:2" x14ac:dyDescent="0.25">
      <c r="B756" s="120"/>
    </row>
    <row r="757" spans="2:2" x14ac:dyDescent="0.25">
      <c r="B757" s="120"/>
    </row>
    <row r="758" spans="2:2" x14ac:dyDescent="0.25">
      <c r="B758" s="120"/>
    </row>
    <row r="759" spans="2:2" x14ac:dyDescent="0.25">
      <c r="B759" s="120"/>
    </row>
    <row r="760" spans="2:2" x14ac:dyDescent="0.25">
      <c r="B760" s="120"/>
    </row>
    <row r="761" spans="2:2" x14ac:dyDescent="0.25">
      <c r="B761" s="120"/>
    </row>
    <row r="762" spans="2:2" x14ac:dyDescent="0.25">
      <c r="B762" s="120"/>
    </row>
    <row r="763" spans="2:2" x14ac:dyDescent="0.25">
      <c r="B763" s="120"/>
    </row>
    <row r="764" spans="2:2" x14ac:dyDescent="0.25">
      <c r="B764" s="120"/>
    </row>
    <row r="765" spans="2:2" x14ac:dyDescent="0.25">
      <c r="B765" s="120"/>
    </row>
    <row r="766" spans="2:2" x14ac:dyDescent="0.25">
      <c r="B766" s="120"/>
    </row>
    <row r="767" spans="2:2" x14ac:dyDescent="0.25">
      <c r="B767" s="120"/>
    </row>
    <row r="768" spans="2:2" x14ac:dyDescent="0.25">
      <c r="B768" s="120"/>
    </row>
    <row r="769" spans="2:2" x14ac:dyDescent="0.25">
      <c r="B769" s="120"/>
    </row>
    <row r="770" spans="2:2" x14ac:dyDescent="0.25">
      <c r="B770" s="120"/>
    </row>
    <row r="771" spans="2:2" x14ac:dyDescent="0.25">
      <c r="B771" s="120"/>
    </row>
    <row r="772" spans="2:2" x14ac:dyDescent="0.25">
      <c r="B772" s="120"/>
    </row>
    <row r="773" spans="2:2" x14ac:dyDescent="0.25">
      <c r="B773" s="120"/>
    </row>
    <row r="774" spans="2:2" x14ac:dyDescent="0.25">
      <c r="B774" s="120"/>
    </row>
    <row r="775" spans="2:2" x14ac:dyDescent="0.25">
      <c r="B775" s="120"/>
    </row>
    <row r="776" spans="2:2" x14ac:dyDescent="0.25">
      <c r="B776" s="120"/>
    </row>
    <row r="777" spans="2:2" x14ac:dyDescent="0.25">
      <c r="B777" s="120"/>
    </row>
    <row r="778" spans="2:2" x14ac:dyDescent="0.25">
      <c r="B778" s="120"/>
    </row>
    <row r="779" spans="2:2" x14ac:dyDescent="0.25">
      <c r="B779" s="120"/>
    </row>
    <row r="780" spans="2:2" x14ac:dyDescent="0.25">
      <c r="B780" s="120"/>
    </row>
    <row r="781" spans="2:2" x14ac:dyDescent="0.25">
      <c r="B781" s="120"/>
    </row>
    <row r="782" spans="2:2" x14ac:dyDescent="0.25">
      <c r="B782" s="120"/>
    </row>
    <row r="783" spans="2:2" x14ac:dyDescent="0.25">
      <c r="B783" s="120"/>
    </row>
    <row r="784" spans="2:2" x14ac:dyDescent="0.25">
      <c r="B784" s="120"/>
    </row>
    <row r="785" spans="2:2" x14ac:dyDescent="0.25">
      <c r="B785" s="120"/>
    </row>
    <row r="786" spans="2:2" x14ac:dyDescent="0.25">
      <c r="B786" s="120"/>
    </row>
    <row r="787" spans="2:2" x14ac:dyDescent="0.25">
      <c r="B787" s="120"/>
    </row>
    <row r="788" spans="2:2" x14ac:dyDescent="0.25">
      <c r="B788" s="120"/>
    </row>
    <row r="789" spans="2:2" x14ac:dyDescent="0.25">
      <c r="B789" s="120"/>
    </row>
    <row r="790" spans="2:2" x14ac:dyDescent="0.25">
      <c r="B790" s="120"/>
    </row>
    <row r="791" spans="2:2" x14ac:dyDescent="0.25">
      <c r="B791" s="120"/>
    </row>
    <row r="792" spans="2:2" x14ac:dyDescent="0.25">
      <c r="B792" s="120"/>
    </row>
    <row r="793" spans="2:2" x14ac:dyDescent="0.25">
      <c r="B793" s="120"/>
    </row>
    <row r="794" spans="2:2" x14ac:dyDescent="0.25">
      <c r="B794" s="120"/>
    </row>
    <row r="795" spans="2:2" x14ac:dyDescent="0.25">
      <c r="B795" s="120"/>
    </row>
    <row r="796" spans="2:2" x14ac:dyDescent="0.25">
      <c r="B796" s="120"/>
    </row>
    <row r="797" spans="2:2" x14ac:dyDescent="0.25">
      <c r="B797" s="120"/>
    </row>
    <row r="798" spans="2:2" x14ac:dyDescent="0.25">
      <c r="B798" s="120"/>
    </row>
    <row r="799" spans="2:2" x14ac:dyDescent="0.25">
      <c r="B799" s="120"/>
    </row>
    <row r="800" spans="2:2" x14ac:dyDescent="0.25">
      <c r="B800" s="120"/>
    </row>
    <row r="801" spans="2:2" x14ac:dyDescent="0.25">
      <c r="B801" s="120"/>
    </row>
    <row r="802" spans="2:2" x14ac:dyDescent="0.25">
      <c r="B802" s="120"/>
    </row>
    <row r="803" spans="2:2" x14ac:dyDescent="0.25">
      <c r="B803" s="120"/>
    </row>
    <row r="804" spans="2:2" x14ac:dyDescent="0.25">
      <c r="B804" s="120"/>
    </row>
    <row r="805" spans="2:2" x14ac:dyDescent="0.25">
      <c r="B805" s="120"/>
    </row>
    <row r="806" spans="2:2" x14ac:dyDescent="0.25">
      <c r="B806" s="120"/>
    </row>
    <row r="807" spans="2:2" x14ac:dyDescent="0.25">
      <c r="B807" s="120"/>
    </row>
    <row r="808" spans="2:2" x14ac:dyDescent="0.25">
      <c r="B808" s="120"/>
    </row>
    <row r="809" spans="2:2" x14ac:dyDescent="0.25">
      <c r="B809" s="120"/>
    </row>
    <row r="810" spans="2:2" x14ac:dyDescent="0.25">
      <c r="B810" s="120"/>
    </row>
    <row r="811" spans="2:2" x14ac:dyDescent="0.25">
      <c r="B811" s="120"/>
    </row>
    <row r="812" spans="2:2" x14ac:dyDescent="0.25">
      <c r="B812" s="120"/>
    </row>
    <row r="813" spans="2:2" x14ac:dyDescent="0.25">
      <c r="B813" s="120"/>
    </row>
    <row r="814" spans="2:2" x14ac:dyDescent="0.25">
      <c r="B814" s="120"/>
    </row>
    <row r="815" spans="2:2" x14ac:dyDescent="0.25">
      <c r="B815" s="120"/>
    </row>
    <row r="816" spans="2:2" x14ac:dyDescent="0.25">
      <c r="B816" s="120"/>
    </row>
    <row r="817" spans="2:2" x14ac:dyDescent="0.25">
      <c r="B817" s="120"/>
    </row>
    <row r="818" spans="2:2" x14ac:dyDescent="0.25">
      <c r="B818" s="120"/>
    </row>
    <row r="819" spans="2:2" x14ac:dyDescent="0.25">
      <c r="B819" s="120"/>
    </row>
    <row r="820" spans="2:2" x14ac:dyDescent="0.25">
      <c r="B820" s="120"/>
    </row>
    <row r="821" spans="2:2" x14ac:dyDescent="0.25">
      <c r="B821" s="120"/>
    </row>
    <row r="822" spans="2:2" x14ac:dyDescent="0.25">
      <c r="B822" s="120"/>
    </row>
    <row r="823" spans="2:2" x14ac:dyDescent="0.25">
      <c r="B823" s="120"/>
    </row>
    <row r="824" spans="2:2" x14ac:dyDescent="0.25">
      <c r="B824" s="120"/>
    </row>
    <row r="825" spans="2:2" x14ac:dyDescent="0.25">
      <c r="B825" s="120"/>
    </row>
    <row r="826" spans="2:2" x14ac:dyDescent="0.25">
      <c r="B826" s="120"/>
    </row>
    <row r="827" spans="2:2" x14ac:dyDescent="0.25">
      <c r="B827" s="120"/>
    </row>
    <row r="828" spans="2:2" x14ac:dyDescent="0.25">
      <c r="B828" s="120"/>
    </row>
    <row r="829" spans="2:2" x14ac:dyDescent="0.25">
      <c r="B829" s="120"/>
    </row>
    <row r="830" spans="2:2" x14ac:dyDescent="0.25">
      <c r="B830" s="120"/>
    </row>
    <row r="831" spans="2:2" x14ac:dyDescent="0.25">
      <c r="B831" s="120"/>
    </row>
    <row r="832" spans="2:2" x14ac:dyDescent="0.25">
      <c r="B832" s="120"/>
    </row>
    <row r="833" spans="2:2" x14ac:dyDescent="0.25">
      <c r="B833" s="120"/>
    </row>
    <row r="834" spans="2:2" x14ac:dyDescent="0.25">
      <c r="B834" s="120"/>
    </row>
    <row r="835" spans="2:2" x14ac:dyDescent="0.25">
      <c r="B835" s="120"/>
    </row>
    <row r="836" spans="2:2" x14ac:dyDescent="0.25">
      <c r="B836" s="120"/>
    </row>
    <row r="837" spans="2:2" x14ac:dyDescent="0.25">
      <c r="B837" s="120"/>
    </row>
    <row r="838" spans="2:2" x14ac:dyDescent="0.25">
      <c r="B838" s="120"/>
    </row>
    <row r="839" spans="2:2" x14ac:dyDescent="0.25">
      <c r="B839" s="120"/>
    </row>
    <row r="840" spans="2:2" x14ac:dyDescent="0.25">
      <c r="B840" s="120"/>
    </row>
    <row r="841" spans="2:2" x14ac:dyDescent="0.25">
      <c r="B841" s="120"/>
    </row>
    <row r="842" spans="2:2" x14ac:dyDescent="0.25">
      <c r="B842" s="120"/>
    </row>
    <row r="843" spans="2:2" x14ac:dyDescent="0.25">
      <c r="B843" s="120"/>
    </row>
    <row r="844" spans="2:2" x14ac:dyDescent="0.25">
      <c r="B844" s="120"/>
    </row>
    <row r="845" spans="2:2" x14ac:dyDescent="0.25">
      <c r="B845" s="120"/>
    </row>
    <row r="846" spans="2:2" x14ac:dyDescent="0.25">
      <c r="B846" s="120"/>
    </row>
    <row r="847" spans="2:2" x14ac:dyDescent="0.25">
      <c r="B847" s="120"/>
    </row>
    <row r="848" spans="2:2" x14ac:dyDescent="0.25">
      <c r="B848" s="120"/>
    </row>
    <row r="849" spans="2:2" x14ac:dyDescent="0.25">
      <c r="B849" s="120"/>
    </row>
    <row r="850" spans="2:2" x14ac:dyDescent="0.25">
      <c r="B850" s="120"/>
    </row>
    <row r="851" spans="2:2" x14ac:dyDescent="0.25">
      <c r="B851" s="120"/>
    </row>
    <row r="852" spans="2:2" x14ac:dyDescent="0.25">
      <c r="B852" s="120"/>
    </row>
    <row r="853" spans="2:2" x14ac:dyDescent="0.25">
      <c r="B853" s="120"/>
    </row>
    <row r="854" spans="2:2" x14ac:dyDescent="0.25">
      <c r="B854" s="120"/>
    </row>
    <row r="855" spans="2:2" x14ac:dyDescent="0.25">
      <c r="B855" s="120"/>
    </row>
    <row r="856" spans="2:2" x14ac:dyDescent="0.25">
      <c r="B856" s="120"/>
    </row>
    <row r="857" spans="2:2" x14ac:dyDescent="0.25">
      <c r="B857" s="120"/>
    </row>
    <row r="858" spans="2:2" x14ac:dyDescent="0.25">
      <c r="B858" s="120"/>
    </row>
    <row r="859" spans="2:2" x14ac:dyDescent="0.25">
      <c r="B859" s="120"/>
    </row>
    <row r="860" spans="2:2" x14ac:dyDescent="0.25">
      <c r="B860" s="120"/>
    </row>
    <row r="861" spans="2:2" x14ac:dyDescent="0.25">
      <c r="B861" s="120"/>
    </row>
    <row r="862" spans="2:2" x14ac:dyDescent="0.25">
      <c r="B862" s="120"/>
    </row>
    <row r="863" spans="2:2" x14ac:dyDescent="0.25">
      <c r="B863" s="120"/>
    </row>
    <row r="864" spans="2:2" x14ac:dyDescent="0.25">
      <c r="B864" s="120"/>
    </row>
    <row r="865" spans="2:2" x14ac:dyDescent="0.25">
      <c r="B865" s="120"/>
    </row>
    <row r="866" spans="2:2" x14ac:dyDescent="0.25">
      <c r="B866" s="120"/>
    </row>
    <row r="867" spans="2:2" x14ac:dyDescent="0.25">
      <c r="B867" s="120"/>
    </row>
    <row r="868" spans="2:2" x14ac:dyDescent="0.25">
      <c r="B868" s="120"/>
    </row>
    <row r="869" spans="2:2" x14ac:dyDescent="0.25">
      <c r="B869" s="120"/>
    </row>
    <row r="870" spans="2:2" x14ac:dyDescent="0.25">
      <c r="B870" s="120"/>
    </row>
    <row r="871" spans="2:2" x14ac:dyDescent="0.25">
      <c r="B871" s="120"/>
    </row>
    <row r="872" spans="2:2" x14ac:dyDescent="0.25">
      <c r="B872" s="120"/>
    </row>
    <row r="873" spans="2:2" x14ac:dyDescent="0.25">
      <c r="B873" s="120"/>
    </row>
    <row r="874" spans="2:2" x14ac:dyDescent="0.25">
      <c r="B874" s="120"/>
    </row>
    <row r="875" spans="2:2" x14ac:dyDescent="0.25">
      <c r="B875" s="120"/>
    </row>
    <row r="876" spans="2:2" x14ac:dyDescent="0.25">
      <c r="B876" s="120"/>
    </row>
    <row r="877" spans="2:2" x14ac:dyDescent="0.25">
      <c r="B877" s="120"/>
    </row>
    <row r="878" spans="2:2" x14ac:dyDescent="0.25">
      <c r="B878" s="120"/>
    </row>
    <row r="879" spans="2:2" x14ac:dyDescent="0.25">
      <c r="B879" s="120"/>
    </row>
    <row r="880" spans="2:2" x14ac:dyDescent="0.25">
      <c r="B880" s="120"/>
    </row>
    <row r="881" spans="2:2" x14ac:dyDescent="0.25">
      <c r="B881" s="120"/>
    </row>
    <row r="882" spans="2:2" x14ac:dyDescent="0.25">
      <c r="B882" s="120"/>
    </row>
    <row r="883" spans="2:2" x14ac:dyDescent="0.25">
      <c r="B883" s="120"/>
    </row>
    <row r="884" spans="2:2" x14ac:dyDescent="0.25">
      <c r="B884" s="120"/>
    </row>
    <row r="885" spans="2:2" x14ac:dyDescent="0.25">
      <c r="B885" s="120"/>
    </row>
    <row r="886" spans="2:2" x14ac:dyDescent="0.25">
      <c r="B886" s="120"/>
    </row>
    <row r="887" spans="2:2" x14ac:dyDescent="0.25">
      <c r="B887" s="120"/>
    </row>
    <row r="888" spans="2:2" x14ac:dyDescent="0.25">
      <c r="B888" s="120"/>
    </row>
    <row r="889" spans="2:2" x14ac:dyDescent="0.25">
      <c r="B889" s="120"/>
    </row>
    <row r="890" spans="2:2" x14ac:dyDescent="0.25">
      <c r="B890" s="120"/>
    </row>
    <row r="891" spans="2:2" x14ac:dyDescent="0.25">
      <c r="B891" s="120"/>
    </row>
    <row r="892" spans="2:2" x14ac:dyDescent="0.25">
      <c r="B892" s="120"/>
    </row>
    <row r="893" spans="2:2" x14ac:dyDescent="0.25">
      <c r="B893" s="120"/>
    </row>
    <row r="894" spans="2:2" x14ac:dyDescent="0.25">
      <c r="B894" s="120"/>
    </row>
    <row r="895" spans="2:2" x14ac:dyDescent="0.25">
      <c r="B895" s="120"/>
    </row>
    <row r="896" spans="2:2" x14ac:dyDescent="0.25">
      <c r="B896" s="120"/>
    </row>
    <row r="897" spans="2:2" x14ac:dyDescent="0.25">
      <c r="B897" s="120"/>
    </row>
    <row r="898" spans="2:2" x14ac:dyDescent="0.25">
      <c r="B898" s="120"/>
    </row>
    <row r="899" spans="2:2" x14ac:dyDescent="0.25">
      <c r="B899" s="120"/>
    </row>
    <row r="900" spans="2:2" x14ac:dyDescent="0.25">
      <c r="B900" s="120"/>
    </row>
    <row r="901" spans="2:2" x14ac:dyDescent="0.25">
      <c r="B901" s="120"/>
    </row>
    <row r="902" spans="2:2" x14ac:dyDescent="0.25">
      <c r="B902" s="120"/>
    </row>
    <row r="903" spans="2:2" x14ac:dyDescent="0.25">
      <c r="B903" s="120"/>
    </row>
    <row r="904" spans="2:2" x14ac:dyDescent="0.25">
      <c r="B904" s="120"/>
    </row>
    <row r="905" spans="2:2" x14ac:dyDescent="0.25">
      <c r="B905" s="120"/>
    </row>
    <row r="906" spans="2:2" x14ac:dyDescent="0.25">
      <c r="B906" s="120"/>
    </row>
    <row r="907" spans="2:2" x14ac:dyDescent="0.25">
      <c r="B907" s="120"/>
    </row>
    <row r="908" spans="2:2" x14ac:dyDescent="0.25">
      <c r="B908" s="120"/>
    </row>
    <row r="909" spans="2:2" x14ac:dyDescent="0.25">
      <c r="B909" s="120"/>
    </row>
    <row r="910" spans="2:2" x14ac:dyDescent="0.25">
      <c r="B910" s="120"/>
    </row>
    <row r="911" spans="2:2" x14ac:dyDescent="0.25">
      <c r="B911" s="120"/>
    </row>
    <row r="912" spans="2:2" x14ac:dyDescent="0.25">
      <c r="B912" s="120"/>
    </row>
    <row r="913" spans="2:2" x14ac:dyDescent="0.25">
      <c r="B913" s="120"/>
    </row>
    <row r="914" spans="2:2" x14ac:dyDescent="0.25">
      <c r="B914" s="120"/>
    </row>
    <row r="915" spans="2:2" x14ac:dyDescent="0.25">
      <c r="B915" s="120"/>
    </row>
    <row r="916" spans="2:2" x14ac:dyDescent="0.25">
      <c r="B916" s="120"/>
    </row>
    <row r="917" spans="2:2" x14ac:dyDescent="0.25">
      <c r="B917" s="120"/>
    </row>
    <row r="918" spans="2:2" x14ac:dyDescent="0.25">
      <c r="B918" s="120"/>
    </row>
    <row r="919" spans="2:2" x14ac:dyDescent="0.25">
      <c r="B919" s="120"/>
    </row>
    <row r="920" spans="2:2" x14ac:dyDescent="0.25">
      <c r="B920" s="120"/>
    </row>
    <row r="921" spans="2:2" x14ac:dyDescent="0.25">
      <c r="B921" s="120"/>
    </row>
    <row r="922" spans="2:2" x14ac:dyDescent="0.25">
      <c r="B922" s="120"/>
    </row>
    <row r="923" spans="2:2" x14ac:dyDescent="0.25">
      <c r="B923" s="120"/>
    </row>
    <row r="924" spans="2:2" x14ac:dyDescent="0.25">
      <c r="B924" s="120"/>
    </row>
    <row r="925" spans="2:2" x14ac:dyDescent="0.25">
      <c r="B925" s="120"/>
    </row>
    <row r="926" spans="2:2" x14ac:dyDescent="0.25">
      <c r="B926" s="120"/>
    </row>
    <row r="927" spans="2:2" x14ac:dyDescent="0.25">
      <c r="B927" s="120"/>
    </row>
    <row r="928" spans="2:2" x14ac:dyDescent="0.25">
      <c r="B928" s="120"/>
    </row>
    <row r="929" spans="2:2" x14ac:dyDescent="0.25">
      <c r="B929" s="120"/>
    </row>
    <row r="930" spans="2:2" x14ac:dyDescent="0.25">
      <c r="B930" s="120"/>
    </row>
    <row r="931" spans="2:2" x14ac:dyDescent="0.25">
      <c r="B931" s="120"/>
    </row>
    <row r="932" spans="2:2" x14ac:dyDescent="0.25">
      <c r="B932" s="120"/>
    </row>
    <row r="933" spans="2:2" x14ac:dyDescent="0.25">
      <c r="B933" s="120"/>
    </row>
    <row r="934" spans="2:2" x14ac:dyDescent="0.25">
      <c r="B934" s="120"/>
    </row>
    <row r="935" spans="2:2" x14ac:dyDescent="0.25">
      <c r="B935" s="120"/>
    </row>
    <row r="936" spans="2:2" x14ac:dyDescent="0.25">
      <c r="B936" s="120"/>
    </row>
    <row r="937" spans="2:2" x14ac:dyDescent="0.25">
      <c r="B937" s="120"/>
    </row>
    <row r="938" spans="2:2" x14ac:dyDescent="0.25">
      <c r="B938" s="120"/>
    </row>
    <row r="939" spans="2:2" x14ac:dyDescent="0.25">
      <c r="B939" s="120"/>
    </row>
    <row r="940" spans="2:2" x14ac:dyDescent="0.25">
      <c r="B940" s="120"/>
    </row>
    <row r="941" spans="2:2" x14ac:dyDescent="0.25">
      <c r="B941" s="120"/>
    </row>
    <row r="942" spans="2:2" x14ac:dyDescent="0.25">
      <c r="B942" s="120"/>
    </row>
    <row r="943" spans="2:2" x14ac:dyDescent="0.25">
      <c r="B943" s="120"/>
    </row>
    <row r="944" spans="2:2" x14ac:dyDescent="0.25">
      <c r="B944" s="120"/>
    </row>
    <row r="945" spans="2:2" x14ac:dyDescent="0.25">
      <c r="B945" s="120"/>
    </row>
    <row r="946" spans="2:2" x14ac:dyDescent="0.25">
      <c r="B946" s="120"/>
    </row>
    <row r="947" spans="2:2" x14ac:dyDescent="0.25">
      <c r="B947" s="120"/>
    </row>
    <row r="948" spans="2:2" x14ac:dyDescent="0.25">
      <c r="B948" s="120"/>
    </row>
    <row r="949" spans="2:2" x14ac:dyDescent="0.25">
      <c r="B949" s="120"/>
    </row>
    <row r="950" spans="2:2" x14ac:dyDescent="0.25">
      <c r="B950" s="120"/>
    </row>
    <row r="951" spans="2:2" x14ac:dyDescent="0.25">
      <c r="B951" s="120"/>
    </row>
    <row r="952" spans="2:2" x14ac:dyDescent="0.25">
      <c r="B952" s="120"/>
    </row>
    <row r="953" spans="2:2" x14ac:dyDescent="0.25">
      <c r="B953" s="120"/>
    </row>
    <row r="954" spans="2:2" x14ac:dyDescent="0.25">
      <c r="B954" s="120"/>
    </row>
    <row r="955" spans="2:2" x14ac:dyDescent="0.25">
      <c r="B955" s="120"/>
    </row>
    <row r="956" spans="2:2" x14ac:dyDescent="0.25">
      <c r="B956" s="120"/>
    </row>
    <row r="957" spans="2:2" x14ac:dyDescent="0.25">
      <c r="B957" s="120"/>
    </row>
    <row r="958" spans="2:2" x14ac:dyDescent="0.25">
      <c r="B958" s="120"/>
    </row>
    <row r="959" spans="2:2" x14ac:dyDescent="0.25">
      <c r="B959" s="120"/>
    </row>
    <row r="960" spans="2:2" x14ac:dyDescent="0.25">
      <c r="B960" s="120"/>
    </row>
    <row r="961" spans="2:2" x14ac:dyDescent="0.25">
      <c r="B961" s="120"/>
    </row>
    <row r="962" spans="2:2" x14ac:dyDescent="0.25">
      <c r="B962" s="120"/>
    </row>
    <row r="963" spans="2:2" x14ac:dyDescent="0.25">
      <c r="B963" s="120"/>
    </row>
    <row r="964" spans="2:2" x14ac:dyDescent="0.25">
      <c r="B964" s="120"/>
    </row>
    <row r="965" spans="2:2" x14ac:dyDescent="0.25">
      <c r="B965" s="120"/>
    </row>
    <row r="966" spans="2:2" x14ac:dyDescent="0.25">
      <c r="B966" s="120"/>
    </row>
    <row r="967" spans="2:2" x14ac:dyDescent="0.25">
      <c r="B967" s="120"/>
    </row>
    <row r="968" spans="2:2" x14ac:dyDescent="0.25">
      <c r="B968" s="120"/>
    </row>
    <row r="969" spans="2:2" x14ac:dyDescent="0.25">
      <c r="B969" s="120"/>
    </row>
    <row r="970" spans="2:2" x14ac:dyDescent="0.25">
      <c r="B970" s="120"/>
    </row>
    <row r="971" spans="2:2" x14ac:dyDescent="0.25">
      <c r="B971" s="120"/>
    </row>
    <row r="972" spans="2:2" x14ac:dyDescent="0.25">
      <c r="B972" s="120"/>
    </row>
    <row r="973" spans="2:2" x14ac:dyDescent="0.25">
      <c r="B973" s="120"/>
    </row>
    <row r="974" spans="2:2" x14ac:dyDescent="0.25">
      <c r="B974" s="120"/>
    </row>
    <row r="975" spans="2:2" x14ac:dyDescent="0.25">
      <c r="B975" s="120"/>
    </row>
    <row r="976" spans="2:2" x14ac:dyDescent="0.25">
      <c r="B976" s="120"/>
    </row>
    <row r="977" spans="2:2" x14ac:dyDescent="0.25">
      <c r="B977" s="120"/>
    </row>
    <row r="978" spans="2:2" x14ac:dyDescent="0.25">
      <c r="B978" s="120"/>
    </row>
    <row r="979" spans="2:2" x14ac:dyDescent="0.25">
      <c r="B979" s="120"/>
    </row>
    <row r="980" spans="2:2" x14ac:dyDescent="0.25">
      <c r="B980" s="120"/>
    </row>
    <row r="981" spans="2:2" x14ac:dyDescent="0.25">
      <c r="B981" s="120"/>
    </row>
    <row r="982" spans="2:2" x14ac:dyDescent="0.25">
      <c r="B982" s="120"/>
    </row>
    <row r="983" spans="2:2" x14ac:dyDescent="0.25">
      <c r="B983" s="120"/>
    </row>
    <row r="984" spans="2:2" x14ac:dyDescent="0.25">
      <c r="B984" s="120"/>
    </row>
    <row r="985" spans="2:2" x14ac:dyDescent="0.25">
      <c r="B985" s="120"/>
    </row>
    <row r="986" spans="2:2" x14ac:dyDescent="0.25">
      <c r="B986" s="120"/>
    </row>
    <row r="987" spans="2:2" x14ac:dyDescent="0.25">
      <c r="B987" s="120"/>
    </row>
    <row r="988" spans="2:2" x14ac:dyDescent="0.25">
      <c r="B988" s="120"/>
    </row>
    <row r="989" spans="2:2" x14ac:dyDescent="0.25">
      <c r="B989" s="120"/>
    </row>
    <row r="990" spans="2:2" x14ac:dyDescent="0.25">
      <c r="B990" s="120"/>
    </row>
    <row r="991" spans="2:2" x14ac:dyDescent="0.25">
      <c r="B991" s="120"/>
    </row>
    <row r="992" spans="2:2" x14ac:dyDescent="0.25">
      <c r="B992" s="120"/>
    </row>
    <row r="993" spans="2:2" x14ac:dyDescent="0.25">
      <c r="B993" s="120"/>
    </row>
    <row r="994" spans="2:2" x14ac:dyDescent="0.25">
      <c r="B994" s="120"/>
    </row>
    <row r="995" spans="2:2" x14ac:dyDescent="0.25">
      <c r="B995" s="120"/>
    </row>
    <row r="996" spans="2:2" x14ac:dyDescent="0.25">
      <c r="B996" s="120"/>
    </row>
    <row r="997" spans="2:2" x14ac:dyDescent="0.25">
      <c r="B997" s="120"/>
    </row>
    <row r="998" spans="2:2" x14ac:dyDescent="0.25">
      <c r="B998" s="120"/>
    </row>
    <row r="999" spans="2:2" x14ac:dyDescent="0.25">
      <c r="B999" s="120"/>
    </row>
    <row r="1000" spans="2:2" x14ac:dyDescent="0.25">
      <c r="B1000" s="120"/>
    </row>
    <row r="1001" spans="2:2" x14ac:dyDescent="0.25">
      <c r="B1001" s="120"/>
    </row>
    <row r="1002" spans="2:2" x14ac:dyDescent="0.25">
      <c r="B1002" s="120"/>
    </row>
    <row r="1003" spans="2:2" x14ac:dyDescent="0.25">
      <c r="B1003" s="120"/>
    </row>
    <row r="1004" spans="2:2" x14ac:dyDescent="0.25">
      <c r="B1004" s="120"/>
    </row>
    <row r="1005" spans="2:2" x14ac:dyDescent="0.25">
      <c r="B1005" s="120"/>
    </row>
    <row r="1006" spans="2:2" x14ac:dyDescent="0.25">
      <c r="B1006" s="120"/>
    </row>
    <row r="1007" spans="2:2" x14ac:dyDescent="0.25">
      <c r="B1007" s="120"/>
    </row>
    <row r="1008" spans="2:2" x14ac:dyDescent="0.25">
      <c r="B1008" s="120"/>
    </row>
    <row r="1009" spans="2:2" x14ac:dyDescent="0.25">
      <c r="B1009" s="120"/>
    </row>
    <row r="1010" spans="2:2" x14ac:dyDescent="0.25">
      <c r="B1010" s="120"/>
    </row>
    <row r="1011" spans="2:2" x14ac:dyDescent="0.25">
      <c r="B1011" s="120"/>
    </row>
    <row r="1012" spans="2:2" x14ac:dyDescent="0.25">
      <c r="B1012" s="120"/>
    </row>
    <row r="1013" spans="2:2" x14ac:dyDescent="0.25">
      <c r="B1013" s="120"/>
    </row>
    <row r="1014" spans="2:2" x14ac:dyDescent="0.25">
      <c r="B1014" s="120"/>
    </row>
    <row r="1015" spans="2:2" x14ac:dyDescent="0.25">
      <c r="B1015" s="120"/>
    </row>
    <row r="1016" spans="2:2" x14ac:dyDescent="0.25">
      <c r="B1016" s="120"/>
    </row>
    <row r="1017" spans="2:2" x14ac:dyDescent="0.25">
      <c r="B1017" s="120"/>
    </row>
    <row r="1018" spans="2:2" x14ac:dyDescent="0.25">
      <c r="B1018" s="120"/>
    </row>
    <row r="1019" spans="2:2" x14ac:dyDescent="0.25">
      <c r="B1019" s="120"/>
    </row>
    <row r="1020" spans="2:2" x14ac:dyDescent="0.25">
      <c r="B1020" s="120"/>
    </row>
    <row r="1021" spans="2:2" x14ac:dyDescent="0.25">
      <c r="B1021" s="120"/>
    </row>
    <row r="1022" spans="2:2" x14ac:dyDescent="0.25">
      <c r="B1022" s="120"/>
    </row>
    <row r="1023" spans="2:2" x14ac:dyDescent="0.25">
      <c r="B1023" s="120"/>
    </row>
    <row r="1024" spans="2:2" x14ac:dyDescent="0.25">
      <c r="B1024" s="120"/>
    </row>
    <row r="1025" spans="2:2" x14ac:dyDescent="0.25">
      <c r="B1025" s="120"/>
    </row>
    <row r="1026" spans="2:2" x14ac:dyDescent="0.25">
      <c r="B1026" s="120"/>
    </row>
    <row r="1027" spans="2:2" x14ac:dyDescent="0.25">
      <c r="B1027" s="120"/>
    </row>
    <row r="1028" spans="2:2" x14ac:dyDescent="0.25">
      <c r="B1028" s="120"/>
    </row>
    <row r="1029" spans="2:2" x14ac:dyDescent="0.25">
      <c r="B1029" s="120"/>
    </row>
    <row r="1030" spans="2:2" x14ac:dyDescent="0.25">
      <c r="B1030" s="120"/>
    </row>
    <row r="1031" spans="2:2" x14ac:dyDescent="0.25">
      <c r="B1031" s="120"/>
    </row>
    <row r="1032" spans="2:2" x14ac:dyDescent="0.25">
      <c r="B1032" s="120"/>
    </row>
    <row r="1033" spans="2:2" x14ac:dyDescent="0.25">
      <c r="B1033" s="120"/>
    </row>
    <row r="1034" spans="2:2" x14ac:dyDescent="0.25">
      <c r="B1034" s="120"/>
    </row>
    <row r="1035" spans="2:2" x14ac:dyDescent="0.25">
      <c r="B1035" s="120"/>
    </row>
    <row r="1036" spans="2:2" x14ac:dyDescent="0.25">
      <c r="B1036" s="120"/>
    </row>
    <row r="1037" spans="2:2" x14ac:dyDescent="0.25">
      <c r="B1037" s="120"/>
    </row>
    <row r="1038" spans="2:2" x14ac:dyDescent="0.25">
      <c r="B1038" s="120"/>
    </row>
    <row r="1039" spans="2:2" x14ac:dyDescent="0.25">
      <c r="B1039" s="120"/>
    </row>
    <row r="1040" spans="2:2" x14ac:dyDescent="0.25">
      <c r="B1040" s="120"/>
    </row>
    <row r="1041" spans="2:2" x14ac:dyDescent="0.25">
      <c r="B1041" s="120"/>
    </row>
    <row r="1042" spans="2:2" x14ac:dyDescent="0.25">
      <c r="B1042" s="120"/>
    </row>
    <row r="1043" spans="2:2" x14ac:dyDescent="0.25">
      <c r="B1043" s="120"/>
    </row>
    <row r="1044" spans="2:2" x14ac:dyDescent="0.25">
      <c r="B1044" s="120"/>
    </row>
    <row r="1045" spans="2:2" x14ac:dyDescent="0.25">
      <c r="B1045" s="120"/>
    </row>
    <row r="1046" spans="2:2" x14ac:dyDescent="0.25">
      <c r="B1046" s="120"/>
    </row>
    <row r="1047" spans="2:2" x14ac:dyDescent="0.25">
      <c r="B1047" s="120"/>
    </row>
    <row r="1048" spans="2:2" x14ac:dyDescent="0.25">
      <c r="B1048" s="120"/>
    </row>
    <row r="1049" spans="2:2" x14ac:dyDescent="0.25">
      <c r="B1049" s="120"/>
    </row>
    <row r="1050" spans="2:2" x14ac:dyDescent="0.25">
      <c r="B1050" s="120"/>
    </row>
    <row r="1051" spans="2:2" x14ac:dyDescent="0.25">
      <c r="B1051" s="120"/>
    </row>
    <row r="1052" spans="2:2" x14ac:dyDescent="0.25">
      <c r="B1052" s="120"/>
    </row>
    <row r="1053" spans="2:2" x14ac:dyDescent="0.25">
      <c r="B1053" s="120"/>
    </row>
    <row r="1054" spans="2:2" x14ac:dyDescent="0.25">
      <c r="B1054" s="120"/>
    </row>
    <row r="1055" spans="2:2" x14ac:dyDescent="0.25">
      <c r="B1055" s="120"/>
    </row>
    <row r="1056" spans="2:2" x14ac:dyDescent="0.25">
      <c r="B1056" s="120"/>
    </row>
    <row r="1057" spans="2:2" x14ac:dyDescent="0.25">
      <c r="B1057" s="120"/>
    </row>
    <row r="1058" spans="2:2" x14ac:dyDescent="0.25">
      <c r="B1058" s="120"/>
    </row>
    <row r="1059" spans="2:2" x14ac:dyDescent="0.25">
      <c r="B1059" s="120"/>
    </row>
    <row r="1060" spans="2:2" x14ac:dyDescent="0.25">
      <c r="B1060" s="120"/>
    </row>
    <row r="1061" spans="2:2" x14ac:dyDescent="0.25">
      <c r="B1061" s="120"/>
    </row>
    <row r="1062" spans="2:2" x14ac:dyDescent="0.25">
      <c r="B1062" s="120"/>
    </row>
    <row r="1063" spans="2:2" x14ac:dyDescent="0.25">
      <c r="B1063" s="120"/>
    </row>
    <row r="1064" spans="2:2" x14ac:dyDescent="0.25">
      <c r="B1064" s="120"/>
    </row>
    <row r="1065" spans="2:2" x14ac:dyDescent="0.25">
      <c r="B1065" s="120"/>
    </row>
    <row r="1066" spans="2:2" x14ac:dyDescent="0.25">
      <c r="B1066" s="120"/>
    </row>
    <row r="1067" spans="2:2" x14ac:dyDescent="0.25">
      <c r="B1067" s="120"/>
    </row>
    <row r="1068" spans="2:2" x14ac:dyDescent="0.25">
      <c r="B1068" s="120"/>
    </row>
    <row r="1069" spans="2:2" x14ac:dyDescent="0.25">
      <c r="B1069" s="120"/>
    </row>
    <row r="1070" spans="2:2" x14ac:dyDescent="0.25">
      <c r="B1070" s="120"/>
    </row>
    <row r="1071" spans="2:2" x14ac:dyDescent="0.25">
      <c r="B1071" s="120"/>
    </row>
    <row r="1072" spans="2:2" x14ac:dyDescent="0.25">
      <c r="B1072" s="120"/>
    </row>
    <row r="1073" spans="2:2" x14ac:dyDescent="0.25">
      <c r="B1073" s="120"/>
    </row>
    <row r="1074" spans="2:2" x14ac:dyDescent="0.25">
      <c r="B1074" s="120"/>
    </row>
    <row r="1075" spans="2:2" x14ac:dyDescent="0.25">
      <c r="B1075" s="120"/>
    </row>
    <row r="1076" spans="2:2" x14ac:dyDescent="0.25">
      <c r="B1076" s="120"/>
    </row>
    <row r="1077" spans="2:2" x14ac:dyDescent="0.25">
      <c r="B1077" s="120"/>
    </row>
    <row r="1078" spans="2:2" x14ac:dyDescent="0.25">
      <c r="B1078" s="120"/>
    </row>
    <row r="1079" spans="2:2" x14ac:dyDescent="0.25">
      <c r="B1079" s="120"/>
    </row>
    <row r="1080" spans="2:2" x14ac:dyDescent="0.25">
      <c r="B1080" s="120"/>
    </row>
    <row r="1081" spans="2:2" x14ac:dyDescent="0.25">
      <c r="B1081" s="120"/>
    </row>
    <row r="1082" spans="2:2" x14ac:dyDescent="0.25">
      <c r="B1082" s="120"/>
    </row>
    <row r="1083" spans="2:2" x14ac:dyDescent="0.25">
      <c r="B1083" s="120"/>
    </row>
    <row r="1084" spans="2:2" x14ac:dyDescent="0.25">
      <c r="B1084" s="120"/>
    </row>
    <row r="1085" spans="2:2" x14ac:dyDescent="0.25">
      <c r="B1085" s="120"/>
    </row>
    <row r="1086" spans="2:2" x14ac:dyDescent="0.25">
      <c r="B1086" s="120"/>
    </row>
    <row r="1087" spans="2:2" x14ac:dyDescent="0.25">
      <c r="B1087" s="120"/>
    </row>
    <row r="1088" spans="2:2" x14ac:dyDescent="0.25">
      <c r="B1088" s="120"/>
    </row>
    <row r="1089" spans="2:2" x14ac:dyDescent="0.25">
      <c r="B1089" s="120"/>
    </row>
    <row r="1090" spans="2:2" x14ac:dyDescent="0.25">
      <c r="B1090" s="120"/>
    </row>
    <row r="1091" spans="2:2" x14ac:dyDescent="0.25">
      <c r="B1091" s="120"/>
    </row>
    <row r="1092" spans="2:2" x14ac:dyDescent="0.25">
      <c r="B1092" s="120"/>
    </row>
    <row r="1093" spans="2:2" x14ac:dyDescent="0.25">
      <c r="B1093" s="120"/>
    </row>
    <row r="1094" spans="2:2" x14ac:dyDescent="0.25">
      <c r="B1094" s="120"/>
    </row>
    <row r="1095" spans="2:2" x14ac:dyDescent="0.25">
      <c r="B1095" s="120"/>
    </row>
    <row r="1096" spans="2:2" x14ac:dyDescent="0.25">
      <c r="B1096" s="120"/>
    </row>
    <row r="1097" spans="2:2" x14ac:dyDescent="0.25">
      <c r="B1097" s="120"/>
    </row>
    <row r="1098" spans="2:2" x14ac:dyDescent="0.25">
      <c r="B1098" s="120"/>
    </row>
    <row r="1099" spans="2:2" x14ac:dyDescent="0.25">
      <c r="B1099" s="120"/>
    </row>
    <row r="1100" spans="2:2" x14ac:dyDescent="0.25">
      <c r="B1100" s="120"/>
    </row>
    <row r="1101" spans="2:2" x14ac:dyDescent="0.25">
      <c r="B1101" s="120"/>
    </row>
    <row r="1102" spans="2:2" x14ac:dyDescent="0.25">
      <c r="B1102" s="120"/>
    </row>
    <row r="1103" spans="2:2" x14ac:dyDescent="0.25">
      <c r="B1103" s="120"/>
    </row>
    <row r="1104" spans="2:2" x14ac:dyDescent="0.25">
      <c r="B1104" s="120"/>
    </row>
    <row r="1105" spans="2:2" x14ac:dyDescent="0.25">
      <c r="B1105" s="120"/>
    </row>
    <row r="1106" spans="2:2" x14ac:dyDescent="0.25">
      <c r="B1106" s="120"/>
    </row>
    <row r="1107" spans="2:2" x14ac:dyDescent="0.25">
      <c r="B1107" s="120"/>
    </row>
    <row r="1108" spans="2:2" x14ac:dyDescent="0.25">
      <c r="B1108" s="120"/>
    </row>
    <row r="1109" spans="2:2" x14ac:dyDescent="0.25">
      <c r="B1109" s="120"/>
    </row>
    <row r="1110" spans="2:2" x14ac:dyDescent="0.25">
      <c r="B1110" s="120"/>
    </row>
    <row r="1111" spans="2:2" x14ac:dyDescent="0.25">
      <c r="B1111" s="120"/>
    </row>
    <row r="1112" spans="2:2" x14ac:dyDescent="0.25">
      <c r="B1112" s="120"/>
    </row>
    <row r="1113" spans="2:2" x14ac:dyDescent="0.25">
      <c r="B1113" s="120"/>
    </row>
    <row r="1114" spans="2:2" x14ac:dyDescent="0.25">
      <c r="B1114" s="120"/>
    </row>
    <row r="1115" spans="2:2" x14ac:dyDescent="0.25">
      <c r="B1115" s="120"/>
    </row>
    <row r="1116" spans="2:2" x14ac:dyDescent="0.25">
      <c r="B1116" s="120"/>
    </row>
    <row r="1117" spans="2:2" x14ac:dyDescent="0.25">
      <c r="B1117" s="120"/>
    </row>
    <row r="1118" spans="2:2" x14ac:dyDescent="0.25">
      <c r="B1118" s="120"/>
    </row>
    <row r="1119" spans="2:2" x14ac:dyDescent="0.25">
      <c r="B1119" s="120"/>
    </row>
    <row r="1120" spans="2:2" x14ac:dyDescent="0.25">
      <c r="B1120" s="120"/>
    </row>
    <row r="1121" spans="2:2" x14ac:dyDescent="0.25">
      <c r="B1121" s="120"/>
    </row>
    <row r="1122" spans="2:2" x14ac:dyDescent="0.25">
      <c r="B1122" s="120"/>
    </row>
    <row r="1123" spans="2:2" x14ac:dyDescent="0.25">
      <c r="B1123" s="120"/>
    </row>
    <row r="1124" spans="2:2" x14ac:dyDescent="0.25">
      <c r="B1124" s="120"/>
    </row>
    <row r="1125" spans="2:2" x14ac:dyDescent="0.25">
      <c r="B1125" s="120"/>
    </row>
    <row r="1126" spans="2:2" x14ac:dyDescent="0.25">
      <c r="B1126" s="120"/>
    </row>
    <row r="1127" spans="2:2" x14ac:dyDescent="0.25">
      <c r="B1127" s="120"/>
    </row>
    <row r="1128" spans="2:2" x14ac:dyDescent="0.25">
      <c r="B1128" s="120"/>
    </row>
    <row r="1129" spans="2:2" x14ac:dyDescent="0.25">
      <c r="B1129" s="120"/>
    </row>
    <row r="1130" spans="2:2" x14ac:dyDescent="0.25">
      <c r="B1130" s="120"/>
    </row>
    <row r="1131" spans="2:2" x14ac:dyDescent="0.25">
      <c r="B1131" s="120"/>
    </row>
    <row r="1132" spans="2:2" x14ac:dyDescent="0.25">
      <c r="B1132" s="120"/>
    </row>
    <row r="1133" spans="2:2" x14ac:dyDescent="0.25">
      <c r="B1133" s="120"/>
    </row>
    <row r="1134" spans="2:2" x14ac:dyDescent="0.25">
      <c r="B1134" s="120"/>
    </row>
    <row r="1135" spans="2:2" x14ac:dyDescent="0.25">
      <c r="B1135" s="120"/>
    </row>
    <row r="1136" spans="2:2" x14ac:dyDescent="0.25">
      <c r="B1136" s="120"/>
    </row>
    <row r="1137" spans="2:2" x14ac:dyDescent="0.25">
      <c r="B1137" s="120"/>
    </row>
    <row r="1138" spans="2:2" x14ac:dyDescent="0.25">
      <c r="B1138" s="120"/>
    </row>
    <row r="1139" spans="2:2" x14ac:dyDescent="0.25">
      <c r="B1139" s="120"/>
    </row>
    <row r="1140" spans="2:2" x14ac:dyDescent="0.25">
      <c r="B1140" s="120"/>
    </row>
    <row r="1141" spans="2:2" x14ac:dyDescent="0.25">
      <c r="B1141" s="120"/>
    </row>
    <row r="1142" spans="2:2" x14ac:dyDescent="0.25">
      <c r="B1142" s="120"/>
    </row>
    <row r="1143" spans="2:2" x14ac:dyDescent="0.25">
      <c r="B1143" s="120"/>
    </row>
    <row r="1144" spans="2:2" x14ac:dyDescent="0.25">
      <c r="B1144" s="120"/>
    </row>
    <row r="1145" spans="2:2" x14ac:dyDescent="0.25">
      <c r="B1145" s="120"/>
    </row>
    <row r="1146" spans="2:2" x14ac:dyDescent="0.25">
      <c r="B1146" s="120"/>
    </row>
    <row r="1147" spans="2:2" x14ac:dyDescent="0.25">
      <c r="B1147" s="120"/>
    </row>
    <row r="1148" spans="2:2" x14ac:dyDescent="0.25">
      <c r="B1148" s="120"/>
    </row>
    <row r="1149" spans="2:2" x14ac:dyDescent="0.25">
      <c r="B1149" s="120"/>
    </row>
    <row r="1150" spans="2:2" x14ac:dyDescent="0.25">
      <c r="B1150" s="120"/>
    </row>
    <row r="1151" spans="2:2" x14ac:dyDescent="0.25">
      <c r="B1151" s="120"/>
    </row>
    <row r="1152" spans="2:2" x14ac:dyDescent="0.25">
      <c r="B1152" s="120"/>
    </row>
    <row r="1153" spans="2:2" x14ac:dyDescent="0.25">
      <c r="B1153" s="120"/>
    </row>
    <row r="1154" spans="2:2" x14ac:dyDescent="0.25">
      <c r="B1154" s="120"/>
    </row>
    <row r="1155" spans="2:2" x14ac:dyDescent="0.25">
      <c r="B1155" s="120"/>
    </row>
    <row r="1156" spans="2:2" x14ac:dyDescent="0.25">
      <c r="B1156" s="120"/>
    </row>
    <row r="1157" spans="2:2" x14ac:dyDescent="0.25">
      <c r="B1157" s="120"/>
    </row>
    <row r="1158" spans="2:2" x14ac:dyDescent="0.25">
      <c r="B1158" s="120"/>
    </row>
    <row r="1159" spans="2:2" x14ac:dyDescent="0.25">
      <c r="B1159" s="120"/>
    </row>
    <row r="1160" spans="2:2" x14ac:dyDescent="0.25">
      <c r="B1160" s="120"/>
    </row>
    <row r="1161" spans="2:2" x14ac:dyDescent="0.25">
      <c r="B1161" s="120"/>
    </row>
    <row r="1162" spans="2:2" x14ac:dyDescent="0.25">
      <c r="B1162" s="120"/>
    </row>
    <row r="1163" spans="2:2" x14ac:dyDescent="0.25">
      <c r="B1163" s="120"/>
    </row>
    <row r="1164" spans="2:2" x14ac:dyDescent="0.25">
      <c r="B1164" s="120"/>
    </row>
    <row r="1165" spans="2:2" x14ac:dyDescent="0.25">
      <c r="B1165" s="120"/>
    </row>
    <row r="1166" spans="2:2" x14ac:dyDescent="0.25">
      <c r="B1166" s="120"/>
    </row>
    <row r="1167" spans="2:2" x14ac:dyDescent="0.25">
      <c r="B1167" s="120"/>
    </row>
    <row r="1168" spans="2:2" x14ac:dyDescent="0.25">
      <c r="B1168" s="120"/>
    </row>
    <row r="1169" spans="2:2" x14ac:dyDescent="0.25">
      <c r="B1169" s="120"/>
    </row>
    <row r="1170" spans="2:2" x14ac:dyDescent="0.25">
      <c r="B1170" s="120"/>
    </row>
    <row r="1171" spans="2:2" x14ac:dyDescent="0.25">
      <c r="B1171" s="120"/>
    </row>
    <row r="1172" spans="2:2" x14ac:dyDescent="0.25">
      <c r="B1172" s="120"/>
    </row>
    <row r="1173" spans="2:2" x14ac:dyDescent="0.25">
      <c r="B1173" s="120"/>
    </row>
    <row r="1174" spans="2:2" x14ac:dyDescent="0.25">
      <c r="B1174" s="120"/>
    </row>
    <row r="1175" spans="2:2" x14ac:dyDescent="0.25">
      <c r="B1175" s="120"/>
    </row>
    <row r="1176" spans="2:2" x14ac:dyDescent="0.25">
      <c r="B1176" s="120"/>
    </row>
    <row r="1177" spans="2:2" x14ac:dyDescent="0.25">
      <c r="B1177" s="120"/>
    </row>
    <row r="1178" spans="2:2" x14ac:dyDescent="0.25">
      <c r="B1178" s="120"/>
    </row>
    <row r="1179" spans="2:2" x14ac:dyDescent="0.25">
      <c r="B1179" s="120"/>
    </row>
    <row r="1180" spans="2:2" x14ac:dyDescent="0.25">
      <c r="B1180" s="120"/>
    </row>
    <row r="1181" spans="2:2" x14ac:dyDescent="0.25">
      <c r="B1181" s="120"/>
    </row>
    <row r="1182" spans="2:2" x14ac:dyDescent="0.25">
      <c r="B1182" s="120"/>
    </row>
    <row r="1183" spans="2:2" x14ac:dyDescent="0.25">
      <c r="B1183" s="120"/>
    </row>
    <row r="1184" spans="2:2" x14ac:dyDescent="0.25">
      <c r="B1184" s="120"/>
    </row>
    <row r="1185" spans="2:2" x14ac:dyDescent="0.25">
      <c r="B1185" s="120"/>
    </row>
    <row r="1186" spans="2:2" x14ac:dyDescent="0.25">
      <c r="B1186" s="120"/>
    </row>
    <row r="1187" spans="2:2" x14ac:dyDescent="0.25">
      <c r="B1187" s="120"/>
    </row>
    <row r="1188" spans="2:2" x14ac:dyDescent="0.25">
      <c r="B1188" s="120"/>
    </row>
    <row r="1189" spans="2:2" x14ac:dyDescent="0.25">
      <c r="B1189" s="120"/>
    </row>
    <row r="1190" spans="2:2" x14ac:dyDescent="0.25">
      <c r="B1190" s="120"/>
    </row>
    <row r="1191" spans="2:2" x14ac:dyDescent="0.25">
      <c r="B1191" s="120"/>
    </row>
    <row r="1192" spans="2:2" x14ac:dyDescent="0.25">
      <c r="B1192" s="120"/>
    </row>
    <row r="1193" spans="2:2" x14ac:dyDescent="0.25">
      <c r="B1193" s="120"/>
    </row>
    <row r="1194" spans="2:2" x14ac:dyDescent="0.25">
      <c r="B1194" s="120"/>
    </row>
    <row r="1195" spans="2:2" x14ac:dyDescent="0.25">
      <c r="B1195" s="120"/>
    </row>
    <row r="1196" spans="2:2" x14ac:dyDescent="0.25">
      <c r="B1196" s="120"/>
    </row>
    <row r="1197" spans="2:2" x14ac:dyDescent="0.25">
      <c r="B1197" s="120"/>
    </row>
    <row r="1198" spans="2:2" x14ac:dyDescent="0.25">
      <c r="B1198" s="120"/>
    </row>
    <row r="1199" spans="2:2" x14ac:dyDescent="0.25">
      <c r="B1199" s="120"/>
    </row>
    <row r="1200" spans="2:2" x14ac:dyDescent="0.25">
      <c r="B1200" s="120"/>
    </row>
    <row r="1201" spans="2:2" x14ac:dyDescent="0.25">
      <c r="B1201" s="120"/>
    </row>
    <row r="1202" spans="2:2" x14ac:dyDescent="0.25">
      <c r="B1202" s="120"/>
    </row>
    <row r="1203" spans="2:2" x14ac:dyDescent="0.25">
      <c r="B1203" s="120"/>
    </row>
    <row r="1204" spans="2:2" x14ac:dyDescent="0.25">
      <c r="B1204" s="120"/>
    </row>
    <row r="1205" spans="2:2" x14ac:dyDescent="0.25">
      <c r="B1205" s="120"/>
    </row>
    <row r="1206" spans="2:2" x14ac:dyDescent="0.25">
      <c r="B1206" s="120"/>
    </row>
    <row r="1207" spans="2:2" x14ac:dyDescent="0.25">
      <c r="B1207" s="120"/>
    </row>
    <row r="1208" spans="2:2" x14ac:dyDescent="0.25">
      <c r="B1208" s="120"/>
    </row>
    <row r="1209" spans="2:2" x14ac:dyDescent="0.25">
      <c r="B1209" s="120"/>
    </row>
    <row r="1210" spans="2:2" x14ac:dyDescent="0.25">
      <c r="B1210" s="120"/>
    </row>
    <row r="1211" spans="2:2" x14ac:dyDescent="0.25">
      <c r="B1211" s="120"/>
    </row>
    <row r="1212" spans="2:2" x14ac:dyDescent="0.25">
      <c r="B1212" s="120"/>
    </row>
    <row r="1213" spans="2:2" x14ac:dyDescent="0.25">
      <c r="B1213" s="120"/>
    </row>
    <row r="1214" spans="2:2" x14ac:dyDescent="0.25">
      <c r="B1214" s="120"/>
    </row>
    <row r="1215" spans="2:2" x14ac:dyDescent="0.25">
      <c r="B1215" s="120"/>
    </row>
    <row r="1216" spans="2:2" x14ac:dyDescent="0.25">
      <c r="B1216" s="120"/>
    </row>
    <row r="1217" spans="2:2" x14ac:dyDescent="0.25">
      <c r="B1217" s="120"/>
    </row>
    <row r="1218" spans="2:2" x14ac:dyDescent="0.25">
      <c r="B1218" s="120"/>
    </row>
    <row r="1219" spans="2:2" x14ac:dyDescent="0.25">
      <c r="B1219" s="120"/>
    </row>
    <row r="1220" spans="2:2" x14ac:dyDescent="0.25">
      <c r="B1220" s="120"/>
    </row>
    <row r="1221" spans="2:2" x14ac:dyDescent="0.25">
      <c r="B1221" s="120"/>
    </row>
    <row r="1222" spans="2:2" x14ac:dyDescent="0.25">
      <c r="B1222" s="120"/>
    </row>
    <row r="1223" spans="2:2" x14ac:dyDescent="0.25">
      <c r="B1223" s="120"/>
    </row>
    <row r="1224" spans="2:2" x14ac:dyDescent="0.25">
      <c r="B1224" s="120"/>
    </row>
    <row r="1225" spans="2:2" x14ac:dyDescent="0.25">
      <c r="B1225" s="120"/>
    </row>
    <row r="1226" spans="2:2" x14ac:dyDescent="0.25">
      <c r="B1226" s="120"/>
    </row>
    <row r="1227" spans="2:2" x14ac:dyDescent="0.25">
      <c r="B1227" s="120"/>
    </row>
    <row r="1228" spans="2:2" x14ac:dyDescent="0.25">
      <c r="B1228" s="120"/>
    </row>
    <row r="1229" spans="2:2" x14ac:dyDescent="0.25">
      <c r="B1229" s="120"/>
    </row>
    <row r="1230" spans="2:2" x14ac:dyDescent="0.25">
      <c r="B1230" s="120"/>
    </row>
    <row r="1231" spans="2:2" x14ac:dyDescent="0.25">
      <c r="B1231" s="120"/>
    </row>
    <row r="1232" spans="2:2" x14ac:dyDescent="0.25">
      <c r="B1232" s="120"/>
    </row>
    <row r="1233" spans="2:2" x14ac:dyDescent="0.25">
      <c r="B1233" s="120"/>
    </row>
    <row r="1234" spans="2:2" x14ac:dyDescent="0.25">
      <c r="B1234" s="120"/>
    </row>
    <row r="1235" spans="2:2" x14ac:dyDescent="0.25">
      <c r="B1235" s="120"/>
    </row>
    <row r="1236" spans="2:2" x14ac:dyDescent="0.25">
      <c r="B1236" s="120"/>
    </row>
    <row r="1237" spans="2:2" x14ac:dyDescent="0.25">
      <c r="B1237" s="120"/>
    </row>
    <row r="1238" spans="2:2" x14ac:dyDescent="0.25">
      <c r="B1238" s="120"/>
    </row>
    <row r="1239" spans="2:2" x14ac:dyDescent="0.25">
      <c r="B1239" s="120"/>
    </row>
    <row r="1240" spans="2:2" x14ac:dyDescent="0.25">
      <c r="B1240" s="120"/>
    </row>
    <row r="1241" spans="2:2" x14ac:dyDescent="0.25">
      <c r="B1241" s="120"/>
    </row>
    <row r="1242" spans="2:2" x14ac:dyDescent="0.25">
      <c r="B1242" s="120"/>
    </row>
    <row r="1243" spans="2:2" x14ac:dyDescent="0.25">
      <c r="B1243" s="120"/>
    </row>
    <row r="1244" spans="2:2" x14ac:dyDescent="0.25">
      <c r="B1244" s="120"/>
    </row>
    <row r="1245" spans="2:2" x14ac:dyDescent="0.25">
      <c r="B1245" s="120"/>
    </row>
    <row r="1246" spans="2:2" x14ac:dyDescent="0.25">
      <c r="B1246" s="120"/>
    </row>
    <row r="1247" spans="2:2" x14ac:dyDescent="0.25">
      <c r="B1247" s="120"/>
    </row>
    <row r="1248" spans="2:2" x14ac:dyDescent="0.25">
      <c r="B1248" s="120"/>
    </row>
    <row r="1249" spans="2:2" x14ac:dyDescent="0.25">
      <c r="B1249" s="120"/>
    </row>
    <row r="1250" spans="2:2" x14ac:dyDescent="0.25">
      <c r="B1250" s="120"/>
    </row>
    <row r="1251" spans="2:2" x14ac:dyDescent="0.25">
      <c r="B1251" s="120"/>
    </row>
    <row r="1252" spans="2:2" x14ac:dyDescent="0.25">
      <c r="B1252" s="120"/>
    </row>
    <row r="1253" spans="2:2" x14ac:dyDescent="0.25">
      <c r="B1253" s="120"/>
    </row>
    <row r="1254" spans="2:2" x14ac:dyDescent="0.25">
      <c r="B1254" s="120"/>
    </row>
    <row r="1255" spans="2:2" x14ac:dyDescent="0.25">
      <c r="B1255" s="120"/>
    </row>
    <row r="1256" spans="2:2" x14ac:dyDescent="0.25">
      <c r="B1256" s="120"/>
    </row>
    <row r="1257" spans="2:2" x14ac:dyDescent="0.25">
      <c r="B1257" s="120"/>
    </row>
    <row r="1258" spans="2:2" x14ac:dyDescent="0.25">
      <c r="B1258" s="120"/>
    </row>
    <row r="1259" spans="2:2" x14ac:dyDescent="0.25">
      <c r="B1259" s="120"/>
    </row>
    <row r="1260" spans="2:2" x14ac:dyDescent="0.25">
      <c r="B1260" s="120"/>
    </row>
    <row r="1261" spans="2:2" x14ac:dyDescent="0.25">
      <c r="B1261" s="120"/>
    </row>
    <row r="1262" spans="2:2" x14ac:dyDescent="0.25">
      <c r="B1262" s="120"/>
    </row>
    <row r="1263" spans="2:2" x14ac:dyDescent="0.25">
      <c r="B1263" s="120"/>
    </row>
    <row r="1264" spans="2:2" x14ac:dyDescent="0.25">
      <c r="B1264" s="120"/>
    </row>
    <row r="1265" spans="2:2" x14ac:dyDescent="0.25">
      <c r="B1265" s="120"/>
    </row>
    <row r="1266" spans="2:2" x14ac:dyDescent="0.25">
      <c r="B1266" s="120"/>
    </row>
    <row r="1267" spans="2:2" x14ac:dyDescent="0.25">
      <c r="B1267" s="120"/>
    </row>
    <row r="1268" spans="2:2" x14ac:dyDescent="0.25">
      <c r="B1268" s="120"/>
    </row>
    <row r="1269" spans="2:2" x14ac:dyDescent="0.25">
      <c r="B1269" s="120"/>
    </row>
    <row r="1270" spans="2:2" x14ac:dyDescent="0.25">
      <c r="B1270" s="120"/>
    </row>
    <row r="1271" spans="2:2" x14ac:dyDescent="0.25">
      <c r="B1271" s="120"/>
    </row>
    <row r="1272" spans="2:2" x14ac:dyDescent="0.25">
      <c r="B1272" s="120"/>
    </row>
    <row r="1273" spans="2:2" x14ac:dyDescent="0.25">
      <c r="B1273" s="120"/>
    </row>
    <row r="1274" spans="2:2" x14ac:dyDescent="0.25">
      <c r="B1274" s="120"/>
    </row>
    <row r="1275" spans="2:2" x14ac:dyDescent="0.25">
      <c r="B1275" s="120"/>
    </row>
    <row r="1276" spans="2:2" x14ac:dyDescent="0.25">
      <c r="B1276" s="120"/>
    </row>
    <row r="1277" spans="2:2" x14ac:dyDescent="0.25">
      <c r="B1277" s="120"/>
    </row>
    <row r="1278" spans="2:2" x14ac:dyDescent="0.25">
      <c r="B1278" s="120"/>
    </row>
    <row r="1279" spans="2:2" x14ac:dyDescent="0.25">
      <c r="B1279" s="120"/>
    </row>
    <row r="1280" spans="2:2" x14ac:dyDescent="0.25">
      <c r="B1280" s="120"/>
    </row>
    <row r="1281" spans="2:2" x14ac:dyDescent="0.25">
      <c r="B1281" s="120"/>
    </row>
    <row r="1282" spans="2:2" x14ac:dyDescent="0.25">
      <c r="B1282" s="120"/>
    </row>
    <row r="1283" spans="2:2" x14ac:dyDescent="0.25">
      <c r="B1283" s="120"/>
    </row>
    <row r="1284" spans="2:2" x14ac:dyDescent="0.25">
      <c r="B1284" s="120"/>
    </row>
    <row r="1285" spans="2:2" x14ac:dyDescent="0.25">
      <c r="B1285" s="120"/>
    </row>
    <row r="1286" spans="2:2" x14ac:dyDescent="0.25">
      <c r="B1286" s="120"/>
    </row>
    <row r="1287" spans="2:2" x14ac:dyDescent="0.25">
      <c r="B1287" s="120"/>
    </row>
    <row r="1288" spans="2:2" x14ac:dyDescent="0.25">
      <c r="B1288" s="120"/>
    </row>
    <row r="1289" spans="2:2" x14ac:dyDescent="0.25">
      <c r="B1289" s="120"/>
    </row>
    <row r="1290" spans="2:2" x14ac:dyDescent="0.25">
      <c r="B1290" s="120"/>
    </row>
    <row r="1291" spans="2:2" x14ac:dyDescent="0.25">
      <c r="B1291" s="120"/>
    </row>
    <row r="1292" spans="2:2" x14ac:dyDescent="0.25">
      <c r="B1292" s="120"/>
    </row>
    <row r="1293" spans="2:2" x14ac:dyDescent="0.25">
      <c r="B1293" s="120"/>
    </row>
    <row r="1294" spans="2:2" x14ac:dyDescent="0.25">
      <c r="B1294" s="120"/>
    </row>
    <row r="1295" spans="2:2" x14ac:dyDescent="0.25">
      <c r="B1295" s="120"/>
    </row>
    <row r="1296" spans="2:2" x14ac:dyDescent="0.25">
      <c r="B1296" s="120"/>
    </row>
    <row r="1297" spans="2:2" x14ac:dyDescent="0.25">
      <c r="B1297" s="120"/>
    </row>
    <row r="1298" spans="2:2" x14ac:dyDescent="0.25">
      <c r="B1298" s="120"/>
    </row>
    <row r="1299" spans="2:2" x14ac:dyDescent="0.25">
      <c r="B1299" s="120"/>
    </row>
    <row r="1300" spans="2:2" x14ac:dyDescent="0.25">
      <c r="B1300" s="120"/>
    </row>
    <row r="1301" spans="2:2" x14ac:dyDescent="0.25">
      <c r="B1301" s="120"/>
    </row>
    <row r="1302" spans="2:2" x14ac:dyDescent="0.25">
      <c r="B1302" s="120"/>
    </row>
    <row r="1303" spans="2:2" x14ac:dyDescent="0.25">
      <c r="B1303" s="120"/>
    </row>
    <row r="1304" spans="2:2" x14ac:dyDescent="0.25">
      <c r="B1304" s="120"/>
    </row>
    <row r="1305" spans="2:2" x14ac:dyDescent="0.25">
      <c r="B1305" s="120"/>
    </row>
    <row r="1306" spans="2:2" x14ac:dyDescent="0.25">
      <c r="B1306" s="120"/>
    </row>
    <row r="1307" spans="2:2" x14ac:dyDescent="0.25">
      <c r="B1307" s="120"/>
    </row>
    <row r="1308" spans="2:2" x14ac:dyDescent="0.25">
      <c r="B1308" s="120"/>
    </row>
    <row r="1309" spans="2:2" x14ac:dyDescent="0.25">
      <c r="B1309" s="120"/>
    </row>
    <row r="1310" spans="2:2" x14ac:dyDescent="0.25">
      <c r="B1310" s="120"/>
    </row>
    <row r="1311" spans="2:2" x14ac:dyDescent="0.25">
      <c r="B1311" s="120"/>
    </row>
    <row r="1312" spans="2:2" x14ac:dyDescent="0.25">
      <c r="B1312" s="120"/>
    </row>
    <row r="1313" spans="2:2" x14ac:dyDescent="0.25">
      <c r="B1313" s="120"/>
    </row>
    <row r="1314" spans="2:2" x14ac:dyDescent="0.25">
      <c r="B1314" s="120"/>
    </row>
    <row r="1315" spans="2:2" x14ac:dyDescent="0.25">
      <c r="B1315" s="120"/>
    </row>
    <row r="1316" spans="2:2" x14ac:dyDescent="0.25">
      <c r="B1316" s="120"/>
    </row>
    <row r="1317" spans="2:2" x14ac:dyDescent="0.25">
      <c r="B1317" s="120"/>
    </row>
    <row r="1318" spans="2:2" x14ac:dyDescent="0.25">
      <c r="B1318" s="120"/>
    </row>
    <row r="1319" spans="2:2" x14ac:dyDescent="0.25">
      <c r="B1319" s="120"/>
    </row>
    <row r="1320" spans="2:2" x14ac:dyDescent="0.25">
      <c r="B1320" s="120"/>
    </row>
    <row r="1321" spans="2:2" x14ac:dyDescent="0.25">
      <c r="B1321" s="120"/>
    </row>
    <row r="1322" spans="2:2" x14ac:dyDescent="0.25">
      <c r="B1322" s="120"/>
    </row>
    <row r="1323" spans="2:2" x14ac:dyDescent="0.25">
      <c r="B1323" s="120"/>
    </row>
    <row r="1324" spans="2:2" x14ac:dyDescent="0.25">
      <c r="B1324" s="120"/>
    </row>
    <row r="1325" spans="2:2" x14ac:dyDescent="0.25">
      <c r="B1325" s="120"/>
    </row>
    <row r="1326" spans="2:2" x14ac:dyDescent="0.25">
      <c r="B1326" s="120"/>
    </row>
    <row r="1327" spans="2:2" x14ac:dyDescent="0.25">
      <c r="B1327" s="120"/>
    </row>
    <row r="1328" spans="2:2" x14ac:dyDescent="0.25">
      <c r="B1328" s="120"/>
    </row>
    <row r="1329" spans="2:2" x14ac:dyDescent="0.25">
      <c r="B1329" s="120"/>
    </row>
    <row r="1330" spans="2:2" x14ac:dyDescent="0.25">
      <c r="B1330" s="120"/>
    </row>
    <row r="1331" spans="2:2" x14ac:dyDescent="0.25">
      <c r="B1331" s="120"/>
    </row>
    <row r="1332" spans="2:2" x14ac:dyDescent="0.25">
      <c r="B1332" s="120"/>
    </row>
    <row r="1333" spans="2:2" x14ac:dyDescent="0.25">
      <c r="B1333" s="120"/>
    </row>
    <row r="1334" spans="2:2" x14ac:dyDescent="0.25">
      <c r="B1334" s="120"/>
    </row>
    <row r="1335" spans="2:2" x14ac:dyDescent="0.25">
      <c r="B1335" s="120"/>
    </row>
    <row r="1336" spans="2:2" x14ac:dyDescent="0.25">
      <c r="B1336" s="120"/>
    </row>
    <row r="1337" spans="2:2" x14ac:dyDescent="0.25">
      <c r="B1337" s="120"/>
    </row>
    <row r="1338" spans="2:2" x14ac:dyDescent="0.25">
      <c r="B1338" s="120"/>
    </row>
    <row r="1339" spans="2:2" x14ac:dyDescent="0.25">
      <c r="B1339" s="120"/>
    </row>
    <row r="1340" spans="2:2" x14ac:dyDescent="0.25">
      <c r="B1340" s="120"/>
    </row>
    <row r="1341" spans="2:2" x14ac:dyDescent="0.25">
      <c r="B1341" s="120"/>
    </row>
    <row r="1342" spans="2:2" x14ac:dyDescent="0.25">
      <c r="B1342" s="120"/>
    </row>
    <row r="1343" spans="2:2" x14ac:dyDescent="0.25">
      <c r="B1343" s="120"/>
    </row>
    <row r="1344" spans="2:2" x14ac:dyDescent="0.25">
      <c r="B1344" s="120"/>
    </row>
    <row r="1345" spans="2:2" x14ac:dyDescent="0.25">
      <c r="B1345" s="120"/>
    </row>
    <row r="1346" spans="2:2" x14ac:dyDescent="0.25">
      <c r="B1346" s="120"/>
    </row>
    <row r="1347" spans="2:2" x14ac:dyDescent="0.25">
      <c r="B1347" s="120"/>
    </row>
    <row r="1348" spans="2:2" x14ac:dyDescent="0.25">
      <c r="B1348" s="120"/>
    </row>
    <row r="1349" spans="2:2" x14ac:dyDescent="0.25">
      <c r="B1349" s="120"/>
    </row>
    <row r="1350" spans="2:2" x14ac:dyDescent="0.25">
      <c r="B1350" s="120"/>
    </row>
    <row r="1351" spans="2:2" x14ac:dyDescent="0.25">
      <c r="B1351" s="120"/>
    </row>
    <row r="1352" spans="2:2" x14ac:dyDescent="0.25">
      <c r="B1352" s="120"/>
    </row>
    <row r="1353" spans="2:2" x14ac:dyDescent="0.25">
      <c r="B1353" s="120"/>
    </row>
    <row r="1354" spans="2:2" x14ac:dyDescent="0.25">
      <c r="B1354" s="120"/>
    </row>
    <row r="1355" spans="2:2" x14ac:dyDescent="0.25">
      <c r="B1355" s="120"/>
    </row>
    <row r="1356" spans="2:2" x14ac:dyDescent="0.25">
      <c r="B1356" s="120"/>
    </row>
    <row r="1357" spans="2:2" x14ac:dyDescent="0.25">
      <c r="B1357" s="120"/>
    </row>
    <row r="1358" spans="2:2" x14ac:dyDescent="0.25">
      <c r="B1358" s="120"/>
    </row>
    <row r="1359" spans="2:2" x14ac:dyDescent="0.25">
      <c r="B1359" s="120"/>
    </row>
    <row r="1360" spans="2:2" x14ac:dyDescent="0.25">
      <c r="B1360" s="120"/>
    </row>
    <row r="1361" spans="2:2" x14ac:dyDescent="0.25">
      <c r="B1361" s="120"/>
    </row>
    <row r="1362" spans="2:2" x14ac:dyDescent="0.25">
      <c r="B1362" s="120"/>
    </row>
    <row r="1363" spans="2:2" x14ac:dyDescent="0.25">
      <c r="B1363" s="120"/>
    </row>
    <row r="1364" spans="2:2" x14ac:dyDescent="0.25">
      <c r="B1364" s="120"/>
    </row>
    <row r="1365" spans="2:2" x14ac:dyDescent="0.25">
      <c r="B1365" s="120"/>
    </row>
    <row r="1366" spans="2:2" x14ac:dyDescent="0.25">
      <c r="B1366" s="120"/>
    </row>
    <row r="1367" spans="2:2" x14ac:dyDescent="0.25">
      <c r="B1367" s="120"/>
    </row>
    <row r="1368" spans="2:2" x14ac:dyDescent="0.25">
      <c r="B1368" s="120"/>
    </row>
    <row r="1369" spans="2:2" x14ac:dyDescent="0.25">
      <c r="B1369" s="120"/>
    </row>
    <row r="1370" spans="2:2" x14ac:dyDescent="0.25">
      <c r="B1370" s="120"/>
    </row>
    <row r="1371" spans="2:2" x14ac:dyDescent="0.25">
      <c r="B1371" s="120"/>
    </row>
    <row r="1372" spans="2:2" x14ac:dyDescent="0.25">
      <c r="B1372" s="120"/>
    </row>
    <row r="1373" spans="2:2" x14ac:dyDescent="0.25">
      <c r="B1373" s="120"/>
    </row>
    <row r="1374" spans="2:2" x14ac:dyDescent="0.25">
      <c r="B1374" s="120"/>
    </row>
    <row r="1375" spans="2:2" x14ac:dyDescent="0.25">
      <c r="B1375" s="120"/>
    </row>
    <row r="1376" spans="2:2" x14ac:dyDescent="0.25">
      <c r="B1376" s="120"/>
    </row>
    <row r="1377" spans="2:2" x14ac:dyDescent="0.25">
      <c r="B1377" s="120"/>
    </row>
    <row r="1378" spans="2:2" x14ac:dyDescent="0.25">
      <c r="B1378" s="120"/>
    </row>
    <row r="1379" spans="2:2" x14ac:dyDescent="0.25">
      <c r="B1379" s="120"/>
    </row>
    <row r="1380" spans="2:2" x14ac:dyDescent="0.25">
      <c r="B1380" s="120"/>
    </row>
    <row r="1381" spans="2:2" x14ac:dyDescent="0.25">
      <c r="B1381" s="120"/>
    </row>
    <row r="1382" spans="2:2" x14ac:dyDescent="0.25">
      <c r="B1382" s="120"/>
    </row>
    <row r="1383" spans="2:2" x14ac:dyDescent="0.25">
      <c r="B1383" s="120"/>
    </row>
    <row r="1384" spans="2:2" x14ac:dyDescent="0.25">
      <c r="B1384" s="120"/>
    </row>
    <row r="1385" spans="2:2" x14ac:dyDescent="0.25">
      <c r="B1385" s="120"/>
    </row>
    <row r="1386" spans="2:2" x14ac:dyDescent="0.25">
      <c r="B1386" s="120"/>
    </row>
    <row r="1387" spans="2:2" x14ac:dyDescent="0.25">
      <c r="B1387" s="120"/>
    </row>
    <row r="1388" spans="2:2" x14ac:dyDescent="0.25">
      <c r="B1388" s="120"/>
    </row>
    <row r="1389" spans="2:2" x14ac:dyDescent="0.25">
      <c r="B1389" s="120"/>
    </row>
    <row r="1390" spans="2:2" x14ac:dyDescent="0.25">
      <c r="B1390" s="120"/>
    </row>
    <row r="1391" spans="2:2" x14ac:dyDescent="0.25">
      <c r="B1391" s="120"/>
    </row>
    <row r="1392" spans="2:2" x14ac:dyDescent="0.25">
      <c r="B1392" s="120"/>
    </row>
    <row r="1393" spans="2:2" x14ac:dyDescent="0.25">
      <c r="B1393" s="120"/>
    </row>
    <row r="1394" spans="2:2" x14ac:dyDescent="0.25">
      <c r="B1394" s="120"/>
    </row>
    <row r="1395" spans="2:2" x14ac:dyDescent="0.25">
      <c r="B1395" s="120"/>
    </row>
    <row r="1396" spans="2:2" x14ac:dyDescent="0.25">
      <c r="B1396" s="120"/>
    </row>
    <row r="1397" spans="2:2" x14ac:dyDescent="0.25">
      <c r="B1397" s="120"/>
    </row>
    <row r="1398" spans="2:2" x14ac:dyDescent="0.25">
      <c r="B1398" s="120"/>
    </row>
    <row r="1399" spans="2:2" x14ac:dyDescent="0.25">
      <c r="B1399" s="120"/>
    </row>
    <row r="1400" spans="2:2" x14ac:dyDescent="0.25">
      <c r="B1400" s="120"/>
    </row>
    <row r="1401" spans="2:2" x14ac:dyDescent="0.25">
      <c r="B1401" s="120"/>
    </row>
    <row r="1402" spans="2:2" x14ac:dyDescent="0.25">
      <c r="B1402" s="120"/>
    </row>
    <row r="1403" spans="2:2" x14ac:dyDescent="0.25">
      <c r="B1403" s="120"/>
    </row>
    <row r="1404" spans="2:2" x14ac:dyDescent="0.25">
      <c r="B1404" s="120"/>
    </row>
    <row r="1405" spans="2:2" x14ac:dyDescent="0.25">
      <c r="B1405" s="120"/>
    </row>
    <row r="1406" spans="2:2" x14ac:dyDescent="0.25">
      <c r="B1406" s="120"/>
    </row>
    <row r="1407" spans="2:2" x14ac:dyDescent="0.25">
      <c r="B1407" s="120"/>
    </row>
    <row r="1408" spans="2:2" x14ac:dyDescent="0.25">
      <c r="B1408" s="120"/>
    </row>
    <row r="1409" spans="2:2" x14ac:dyDescent="0.25">
      <c r="B1409" s="120"/>
    </row>
    <row r="1410" spans="2:2" x14ac:dyDescent="0.25">
      <c r="B1410" s="120"/>
    </row>
    <row r="1411" spans="2:2" x14ac:dyDescent="0.25">
      <c r="B1411" s="120"/>
    </row>
    <row r="1412" spans="2:2" x14ac:dyDescent="0.25">
      <c r="B1412" s="120"/>
    </row>
    <row r="1413" spans="2:2" x14ac:dyDescent="0.25">
      <c r="B1413" s="120"/>
    </row>
    <row r="1414" spans="2:2" x14ac:dyDescent="0.25">
      <c r="B1414" s="120"/>
    </row>
    <row r="1415" spans="2:2" x14ac:dyDescent="0.25">
      <c r="B1415" s="120"/>
    </row>
    <row r="1416" spans="2:2" x14ac:dyDescent="0.25">
      <c r="B1416" s="120"/>
    </row>
    <row r="1417" spans="2:2" x14ac:dyDescent="0.25">
      <c r="B1417" s="120"/>
    </row>
    <row r="1418" spans="2:2" x14ac:dyDescent="0.25">
      <c r="B1418" s="120"/>
    </row>
    <row r="1419" spans="2:2" x14ac:dyDescent="0.25">
      <c r="B1419" s="120"/>
    </row>
    <row r="1420" spans="2:2" x14ac:dyDescent="0.25">
      <c r="B1420" s="120"/>
    </row>
    <row r="1421" spans="2:2" x14ac:dyDescent="0.25">
      <c r="B1421" s="120"/>
    </row>
    <row r="1422" spans="2:2" x14ac:dyDescent="0.25">
      <c r="B1422" s="120"/>
    </row>
    <row r="1423" spans="2:2" x14ac:dyDescent="0.25">
      <c r="B1423" s="120"/>
    </row>
    <row r="1424" spans="2:2" x14ac:dyDescent="0.25">
      <c r="B1424" s="120"/>
    </row>
    <row r="1425" spans="2:2" x14ac:dyDescent="0.25">
      <c r="B1425" s="120"/>
    </row>
    <row r="1426" spans="2:2" x14ac:dyDescent="0.25">
      <c r="B1426" s="120"/>
    </row>
    <row r="1427" spans="2:2" x14ac:dyDescent="0.25">
      <c r="B1427" s="120"/>
    </row>
    <row r="1428" spans="2:2" x14ac:dyDescent="0.25">
      <c r="B1428" s="120"/>
    </row>
    <row r="1429" spans="2:2" x14ac:dyDescent="0.25">
      <c r="B1429" s="120"/>
    </row>
    <row r="1430" spans="2:2" x14ac:dyDescent="0.25">
      <c r="B1430" s="120"/>
    </row>
    <row r="1431" spans="2:2" x14ac:dyDescent="0.25">
      <c r="B1431" s="120"/>
    </row>
    <row r="1432" spans="2:2" x14ac:dyDescent="0.25">
      <c r="B1432" s="120"/>
    </row>
    <row r="1433" spans="2:2" x14ac:dyDescent="0.25">
      <c r="B1433" s="120"/>
    </row>
    <row r="1434" spans="2:2" x14ac:dyDescent="0.25">
      <c r="B1434" s="120"/>
    </row>
    <row r="1435" spans="2:2" x14ac:dyDescent="0.25">
      <c r="B1435" s="120"/>
    </row>
    <row r="1436" spans="2:2" x14ac:dyDescent="0.25">
      <c r="B1436" s="120"/>
    </row>
    <row r="1437" spans="2:2" x14ac:dyDescent="0.25">
      <c r="B1437" s="120"/>
    </row>
    <row r="1438" spans="2:2" x14ac:dyDescent="0.25">
      <c r="B1438" s="120"/>
    </row>
    <row r="1439" spans="2:2" x14ac:dyDescent="0.25">
      <c r="B1439" s="120"/>
    </row>
    <row r="1440" spans="2:2" x14ac:dyDescent="0.25">
      <c r="B1440" s="120"/>
    </row>
    <row r="1441" spans="2:2" x14ac:dyDescent="0.25">
      <c r="B1441" s="120"/>
    </row>
    <row r="1442" spans="2:2" x14ac:dyDescent="0.25">
      <c r="B1442" s="120"/>
    </row>
    <row r="1443" spans="2:2" x14ac:dyDescent="0.25">
      <c r="B1443" s="120"/>
    </row>
    <row r="1444" spans="2:2" x14ac:dyDescent="0.25">
      <c r="B1444" s="120"/>
    </row>
    <row r="1445" spans="2:2" x14ac:dyDescent="0.25">
      <c r="B1445" s="120"/>
    </row>
    <row r="1446" spans="2:2" x14ac:dyDescent="0.25">
      <c r="B1446" s="120"/>
    </row>
    <row r="1447" spans="2:2" x14ac:dyDescent="0.25">
      <c r="B1447" s="120"/>
    </row>
    <row r="1448" spans="2:2" x14ac:dyDescent="0.25">
      <c r="B1448" s="120"/>
    </row>
    <row r="1449" spans="2:2" x14ac:dyDescent="0.25">
      <c r="B1449" s="120"/>
    </row>
    <row r="1450" spans="2:2" x14ac:dyDescent="0.25">
      <c r="B1450" s="120"/>
    </row>
    <row r="1451" spans="2:2" x14ac:dyDescent="0.25">
      <c r="B1451" s="120"/>
    </row>
    <row r="1452" spans="2:2" x14ac:dyDescent="0.25">
      <c r="B1452" s="120"/>
    </row>
    <row r="1453" spans="2:2" x14ac:dyDescent="0.25">
      <c r="B1453" s="120"/>
    </row>
    <row r="1454" spans="2:2" x14ac:dyDescent="0.25">
      <c r="B1454" s="120"/>
    </row>
    <row r="1455" spans="2:2" x14ac:dyDescent="0.25">
      <c r="B1455" s="120"/>
    </row>
    <row r="1456" spans="2:2" x14ac:dyDescent="0.25">
      <c r="B1456" s="120"/>
    </row>
    <row r="1457" spans="2:2" x14ac:dyDescent="0.25">
      <c r="B1457" s="120"/>
    </row>
    <row r="1458" spans="2:2" x14ac:dyDescent="0.25">
      <c r="B1458" s="120"/>
    </row>
    <row r="1459" spans="2:2" x14ac:dyDescent="0.25">
      <c r="B1459" s="120"/>
    </row>
    <row r="1460" spans="2:2" x14ac:dyDescent="0.25">
      <c r="B1460" s="120"/>
    </row>
    <row r="1461" spans="2:2" x14ac:dyDescent="0.25">
      <c r="B1461" s="120"/>
    </row>
    <row r="1462" spans="2:2" x14ac:dyDescent="0.25">
      <c r="B1462" s="120"/>
    </row>
    <row r="1463" spans="2:2" x14ac:dyDescent="0.25">
      <c r="B1463" s="120"/>
    </row>
    <row r="1464" spans="2:2" x14ac:dyDescent="0.25">
      <c r="B1464" s="120"/>
    </row>
    <row r="1465" spans="2:2" x14ac:dyDescent="0.25">
      <c r="B1465" s="120"/>
    </row>
    <row r="1466" spans="2:2" x14ac:dyDescent="0.25">
      <c r="B1466" s="120"/>
    </row>
    <row r="1467" spans="2:2" x14ac:dyDescent="0.25">
      <c r="B1467" s="120"/>
    </row>
    <row r="1468" spans="2:2" x14ac:dyDescent="0.25">
      <c r="B1468" s="120"/>
    </row>
    <row r="1469" spans="2:2" x14ac:dyDescent="0.25">
      <c r="B1469" s="120"/>
    </row>
    <row r="1470" spans="2:2" x14ac:dyDescent="0.25">
      <c r="B1470" s="120"/>
    </row>
    <row r="1471" spans="2:2" x14ac:dyDescent="0.25">
      <c r="B1471" s="120"/>
    </row>
    <row r="1472" spans="2:2" x14ac:dyDescent="0.25">
      <c r="B1472" s="120"/>
    </row>
    <row r="1473" spans="2:2" x14ac:dyDescent="0.25">
      <c r="B1473" s="120"/>
    </row>
    <row r="1474" spans="2:2" x14ac:dyDescent="0.25">
      <c r="B1474" s="120"/>
    </row>
    <row r="1475" spans="2:2" x14ac:dyDescent="0.25">
      <c r="B1475" s="120"/>
    </row>
    <row r="1476" spans="2:2" x14ac:dyDescent="0.25">
      <c r="B1476" s="120"/>
    </row>
    <row r="1477" spans="2:2" x14ac:dyDescent="0.25">
      <c r="B1477" s="120"/>
    </row>
    <row r="1478" spans="2:2" x14ac:dyDescent="0.25">
      <c r="B1478" s="120"/>
    </row>
    <row r="1479" spans="2:2" x14ac:dyDescent="0.25">
      <c r="B1479" s="120"/>
    </row>
    <row r="1480" spans="2:2" x14ac:dyDescent="0.25">
      <c r="B1480" s="120"/>
    </row>
    <row r="1481" spans="2:2" x14ac:dyDescent="0.25">
      <c r="B1481" s="120"/>
    </row>
    <row r="1482" spans="2:2" x14ac:dyDescent="0.25">
      <c r="B1482" s="120"/>
    </row>
    <row r="1483" spans="2:2" x14ac:dyDescent="0.25">
      <c r="B1483" s="120"/>
    </row>
    <row r="1484" spans="2:2" x14ac:dyDescent="0.25">
      <c r="B1484" s="120"/>
    </row>
    <row r="1485" spans="2:2" x14ac:dyDescent="0.25">
      <c r="B1485" s="120"/>
    </row>
    <row r="1486" spans="2:2" x14ac:dyDescent="0.25">
      <c r="B1486" s="120"/>
    </row>
    <row r="1487" spans="2:2" x14ac:dyDescent="0.25">
      <c r="B1487" s="120"/>
    </row>
    <row r="1488" spans="2:2" x14ac:dyDescent="0.25">
      <c r="B1488" s="120"/>
    </row>
    <row r="1489" spans="2:2" x14ac:dyDescent="0.25">
      <c r="B1489" s="120"/>
    </row>
    <row r="1490" spans="2:2" x14ac:dyDescent="0.25">
      <c r="B1490" s="120"/>
    </row>
    <row r="1491" spans="2:2" x14ac:dyDescent="0.25">
      <c r="B1491" s="120"/>
    </row>
    <row r="1492" spans="2:2" x14ac:dyDescent="0.25">
      <c r="B1492" s="120"/>
    </row>
    <row r="1493" spans="2:2" x14ac:dyDescent="0.25">
      <c r="B1493" s="120"/>
    </row>
    <row r="1494" spans="2:2" x14ac:dyDescent="0.25">
      <c r="B1494" s="120"/>
    </row>
    <row r="1495" spans="2:2" x14ac:dyDescent="0.25">
      <c r="B1495" s="120"/>
    </row>
    <row r="1496" spans="2:2" x14ac:dyDescent="0.25">
      <c r="B1496" s="120"/>
    </row>
    <row r="1497" spans="2:2" x14ac:dyDescent="0.25">
      <c r="B1497" s="120"/>
    </row>
    <row r="1498" spans="2:2" x14ac:dyDescent="0.25">
      <c r="B1498" s="120"/>
    </row>
    <row r="1499" spans="2:2" x14ac:dyDescent="0.25">
      <c r="B1499" s="120"/>
    </row>
    <row r="1500" spans="2:2" x14ac:dyDescent="0.25">
      <c r="B1500" s="120"/>
    </row>
    <row r="1501" spans="2:2" x14ac:dyDescent="0.25">
      <c r="B1501" s="120"/>
    </row>
    <row r="1502" spans="2:2" x14ac:dyDescent="0.25">
      <c r="B1502" s="120"/>
    </row>
    <row r="1503" spans="2:2" x14ac:dyDescent="0.25">
      <c r="B1503" s="120"/>
    </row>
    <row r="1504" spans="2:2" x14ac:dyDescent="0.25">
      <c r="B1504" s="120"/>
    </row>
    <row r="1505" spans="2:2" x14ac:dyDescent="0.25">
      <c r="B1505" s="120"/>
    </row>
    <row r="1506" spans="2:2" x14ac:dyDescent="0.25">
      <c r="B1506" s="120"/>
    </row>
    <row r="1507" spans="2:2" x14ac:dyDescent="0.25">
      <c r="B1507" s="120"/>
    </row>
    <row r="1508" spans="2:2" x14ac:dyDescent="0.25">
      <c r="B1508" s="120"/>
    </row>
    <row r="1509" spans="2:2" x14ac:dyDescent="0.25">
      <c r="B1509" s="120"/>
    </row>
    <row r="1510" spans="2:2" x14ac:dyDescent="0.25">
      <c r="B1510" s="120"/>
    </row>
    <row r="1511" spans="2:2" x14ac:dyDescent="0.25">
      <c r="B1511" s="120"/>
    </row>
    <row r="1512" spans="2:2" x14ac:dyDescent="0.25">
      <c r="B1512" s="120"/>
    </row>
    <row r="1513" spans="2:2" x14ac:dyDescent="0.25">
      <c r="B1513" s="120"/>
    </row>
    <row r="1514" spans="2:2" x14ac:dyDescent="0.25">
      <c r="B1514" s="120"/>
    </row>
    <row r="1515" spans="2:2" x14ac:dyDescent="0.25">
      <c r="B1515" s="120"/>
    </row>
    <row r="1516" spans="2:2" x14ac:dyDescent="0.25">
      <c r="B1516" s="120"/>
    </row>
    <row r="1517" spans="2:2" x14ac:dyDescent="0.25">
      <c r="B1517" s="120"/>
    </row>
    <row r="1518" spans="2:2" x14ac:dyDescent="0.25">
      <c r="B1518" s="120"/>
    </row>
    <row r="1519" spans="2:2" x14ac:dyDescent="0.25">
      <c r="B1519" s="120"/>
    </row>
    <row r="1520" spans="2:2" x14ac:dyDescent="0.25">
      <c r="B1520" s="120"/>
    </row>
    <row r="1521" spans="2:2" x14ac:dyDescent="0.25">
      <c r="B1521" s="120"/>
    </row>
    <row r="1522" spans="2:2" x14ac:dyDescent="0.25">
      <c r="B1522" s="120"/>
    </row>
    <row r="1523" spans="2:2" x14ac:dyDescent="0.25">
      <c r="B1523" s="120"/>
    </row>
    <row r="1524" spans="2:2" x14ac:dyDescent="0.25">
      <c r="B1524" s="120"/>
    </row>
    <row r="1525" spans="2:2" x14ac:dyDescent="0.25">
      <c r="B1525" s="120"/>
    </row>
    <row r="1526" spans="2:2" x14ac:dyDescent="0.25">
      <c r="B1526" s="120"/>
    </row>
    <row r="1527" spans="2:2" x14ac:dyDescent="0.25">
      <c r="B1527" s="120"/>
    </row>
    <row r="1528" spans="2:2" x14ac:dyDescent="0.25">
      <c r="B1528" s="120"/>
    </row>
    <row r="1529" spans="2:2" x14ac:dyDescent="0.25">
      <c r="B1529" s="120"/>
    </row>
    <row r="1530" spans="2:2" x14ac:dyDescent="0.25">
      <c r="B1530" s="120"/>
    </row>
    <row r="1531" spans="2:2" x14ac:dyDescent="0.25">
      <c r="B1531" s="120"/>
    </row>
    <row r="1532" spans="2:2" x14ac:dyDescent="0.25">
      <c r="B1532" s="120"/>
    </row>
    <row r="1533" spans="2:2" x14ac:dyDescent="0.25">
      <c r="B1533" s="120"/>
    </row>
    <row r="1534" spans="2:2" x14ac:dyDescent="0.25">
      <c r="B1534" s="120"/>
    </row>
    <row r="1535" spans="2:2" x14ac:dyDescent="0.25">
      <c r="B1535" s="120"/>
    </row>
    <row r="1536" spans="2:2" x14ac:dyDescent="0.25">
      <c r="B1536" s="120"/>
    </row>
    <row r="1537" spans="2:2" x14ac:dyDescent="0.25">
      <c r="B1537" s="120"/>
    </row>
    <row r="1538" spans="2:2" x14ac:dyDescent="0.25">
      <c r="B1538" s="120"/>
    </row>
    <row r="1539" spans="2:2" x14ac:dyDescent="0.25">
      <c r="B1539" s="120"/>
    </row>
    <row r="1540" spans="2:2" x14ac:dyDescent="0.25">
      <c r="B1540" s="120"/>
    </row>
    <row r="1541" spans="2:2" x14ac:dyDescent="0.25">
      <c r="B1541" s="120"/>
    </row>
    <row r="1542" spans="2:2" x14ac:dyDescent="0.25">
      <c r="B1542" s="120"/>
    </row>
    <row r="1543" spans="2:2" x14ac:dyDescent="0.25">
      <c r="B1543" s="120"/>
    </row>
    <row r="1544" spans="2:2" x14ac:dyDescent="0.25">
      <c r="B1544" s="120"/>
    </row>
    <row r="1545" spans="2:2" x14ac:dyDescent="0.25">
      <c r="B1545" s="120"/>
    </row>
    <row r="1546" spans="2:2" x14ac:dyDescent="0.25">
      <c r="B1546" s="120"/>
    </row>
    <row r="1547" spans="2:2" x14ac:dyDescent="0.25">
      <c r="B1547" s="120"/>
    </row>
    <row r="1548" spans="2:2" x14ac:dyDescent="0.25">
      <c r="B1548" s="120"/>
    </row>
    <row r="1549" spans="2:2" x14ac:dyDescent="0.25">
      <c r="B1549" s="120"/>
    </row>
    <row r="1550" spans="2:2" x14ac:dyDescent="0.25">
      <c r="B1550" s="120"/>
    </row>
    <row r="1551" spans="2:2" x14ac:dyDescent="0.25">
      <c r="B1551" s="120"/>
    </row>
    <row r="1552" spans="2:2" x14ac:dyDescent="0.25">
      <c r="B1552" s="120"/>
    </row>
    <row r="1553" spans="2:2" x14ac:dyDescent="0.25">
      <c r="B1553" s="120"/>
    </row>
    <row r="1554" spans="2:2" x14ac:dyDescent="0.25">
      <c r="B1554" s="120"/>
    </row>
    <row r="1555" spans="2:2" x14ac:dyDescent="0.25">
      <c r="B1555" s="120"/>
    </row>
    <row r="1556" spans="2:2" x14ac:dyDescent="0.25">
      <c r="B1556" s="120"/>
    </row>
    <row r="1557" spans="2:2" x14ac:dyDescent="0.25">
      <c r="B1557" s="120"/>
    </row>
    <row r="1558" spans="2:2" x14ac:dyDescent="0.25">
      <c r="B1558" s="120"/>
    </row>
    <row r="1559" spans="2:2" x14ac:dyDescent="0.25">
      <c r="B1559" s="120"/>
    </row>
    <row r="1560" spans="2:2" x14ac:dyDescent="0.25">
      <c r="B1560" s="120"/>
    </row>
    <row r="1561" spans="2:2" x14ac:dyDescent="0.25">
      <c r="B1561" s="120"/>
    </row>
    <row r="1562" spans="2:2" x14ac:dyDescent="0.25">
      <c r="B1562" s="120"/>
    </row>
    <row r="1563" spans="2:2" x14ac:dyDescent="0.25">
      <c r="B1563" s="120"/>
    </row>
    <row r="1564" spans="2:2" x14ac:dyDescent="0.25">
      <c r="B1564" s="120"/>
    </row>
    <row r="1565" spans="2:2" x14ac:dyDescent="0.25">
      <c r="B1565" s="120"/>
    </row>
    <row r="1566" spans="2:2" x14ac:dyDescent="0.25">
      <c r="B1566" s="120"/>
    </row>
    <row r="1567" spans="2:2" x14ac:dyDescent="0.25">
      <c r="B1567" s="120"/>
    </row>
    <row r="1568" spans="2:2" x14ac:dyDescent="0.25">
      <c r="B1568" s="120"/>
    </row>
    <row r="1569" spans="2:2" x14ac:dyDescent="0.25">
      <c r="B1569" s="120"/>
    </row>
    <row r="1570" spans="2:2" x14ac:dyDescent="0.25">
      <c r="B1570" s="120"/>
    </row>
    <row r="1571" spans="2:2" x14ac:dyDescent="0.25">
      <c r="B1571" s="120"/>
    </row>
    <row r="1572" spans="2:2" x14ac:dyDescent="0.25">
      <c r="B1572" s="120"/>
    </row>
    <row r="1573" spans="2:2" x14ac:dyDescent="0.25">
      <c r="B1573" s="120"/>
    </row>
    <row r="1574" spans="2:2" x14ac:dyDescent="0.25">
      <c r="B1574" s="120"/>
    </row>
    <row r="1575" spans="2:2" x14ac:dyDescent="0.25">
      <c r="B1575" s="120"/>
    </row>
    <row r="1576" spans="2:2" x14ac:dyDescent="0.25">
      <c r="B1576" s="120"/>
    </row>
    <row r="1577" spans="2:2" x14ac:dyDescent="0.25">
      <c r="B1577" s="120"/>
    </row>
    <row r="1578" spans="2:2" x14ac:dyDescent="0.25">
      <c r="B1578" s="120"/>
    </row>
    <row r="1579" spans="2:2" x14ac:dyDescent="0.25">
      <c r="B1579" s="120"/>
    </row>
    <row r="1580" spans="2:2" x14ac:dyDescent="0.25">
      <c r="B1580" s="120"/>
    </row>
    <row r="1581" spans="2:2" x14ac:dyDescent="0.25">
      <c r="B1581" s="120"/>
    </row>
    <row r="1582" spans="2:2" x14ac:dyDescent="0.25">
      <c r="B1582" s="120"/>
    </row>
    <row r="1583" spans="2:2" x14ac:dyDescent="0.25">
      <c r="B1583" s="120"/>
    </row>
    <row r="1584" spans="2:2" x14ac:dyDescent="0.25">
      <c r="B1584" s="120"/>
    </row>
    <row r="1585" spans="2:2" x14ac:dyDescent="0.25">
      <c r="B1585" s="120"/>
    </row>
    <row r="1586" spans="2:2" x14ac:dyDescent="0.25">
      <c r="B1586" s="120"/>
    </row>
    <row r="1587" spans="2:2" x14ac:dyDescent="0.25">
      <c r="B1587" s="120"/>
    </row>
    <row r="1588" spans="2:2" x14ac:dyDescent="0.25">
      <c r="B1588" s="120"/>
    </row>
    <row r="1589" spans="2:2" x14ac:dyDescent="0.25">
      <c r="B1589" s="120"/>
    </row>
    <row r="1590" spans="2:2" x14ac:dyDescent="0.25">
      <c r="B1590" s="120"/>
    </row>
    <row r="1591" spans="2:2" x14ac:dyDescent="0.25">
      <c r="B1591" s="120"/>
    </row>
    <row r="1592" spans="2:2" x14ac:dyDescent="0.25">
      <c r="B1592" s="120"/>
    </row>
    <row r="1593" spans="2:2" x14ac:dyDescent="0.25">
      <c r="B1593" s="120"/>
    </row>
    <row r="1594" spans="2:2" x14ac:dyDescent="0.25">
      <c r="B1594" s="120"/>
    </row>
    <row r="1595" spans="2:2" x14ac:dyDescent="0.25">
      <c r="B1595" s="120"/>
    </row>
    <row r="1596" spans="2:2" x14ac:dyDescent="0.25">
      <c r="B1596" s="120"/>
    </row>
    <row r="1597" spans="2:2" x14ac:dyDescent="0.25">
      <c r="B1597" s="120"/>
    </row>
    <row r="1598" spans="2:2" x14ac:dyDescent="0.25">
      <c r="B1598" s="120"/>
    </row>
    <row r="1599" spans="2:2" x14ac:dyDescent="0.25">
      <c r="B1599" s="120"/>
    </row>
    <row r="1600" spans="2:2" x14ac:dyDescent="0.25">
      <c r="B1600" s="120"/>
    </row>
    <row r="1601" spans="2:2" x14ac:dyDescent="0.25">
      <c r="B1601" s="120"/>
    </row>
    <row r="1602" spans="2:2" x14ac:dyDescent="0.25">
      <c r="B1602" s="120"/>
    </row>
    <row r="1603" spans="2:2" x14ac:dyDescent="0.25">
      <c r="B1603" s="120"/>
    </row>
    <row r="1604" spans="2:2" x14ac:dyDescent="0.25">
      <c r="B1604" s="120"/>
    </row>
    <row r="1605" spans="2:2" x14ac:dyDescent="0.25">
      <c r="B1605" s="120"/>
    </row>
    <row r="1606" spans="2:2" x14ac:dyDescent="0.25">
      <c r="B1606" s="120"/>
    </row>
    <row r="1607" spans="2:2" x14ac:dyDescent="0.25">
      <c r="B1607" s="120"/>
    </row>
    <row r="1608" spans="2:2" x14ac:dyDescent="0.25">
      <c r="B1608" s="120"/>
    </row>
    <row r="1609" spans="2:2" x14ac:dyDescent="0.25">
      <c r="B1609" s="120"/>
    </row>
    <row r="1610" spans="2:2" x14ac:dyDescent="0.25">
      <c r="B1610" s="120"/>
    </row>
    <row r="1611" spans="2:2" x14ac:dyDescent="0.25">
      <c r="B1611" s="120"/>
    </row>
    <row r="1612" spans="2:2" x14ac:dyDescent="0.25">
      <c r="B1612" s="120"/>
    </row>
    <row r="1613" spans="2:2" x14ac:dyDescent="0.25">
      <c r="B1613" s="120"/>
    </row>
    <row r="1614" spans="2:2" x14ac:dyDescent="0.25">
      <c r="B1614" s="120"/>
    </row>
    <row r="1615" spans="2:2" x14ac:dyDescent="0.25">
      <c r="B1615" s="120"/>
    </row>
    <row r="1616" spans="2:2" x14ac:dyDescent="0.25">
      <c r="B1616" s="120"/>
    </row>
    <row r="1617" spans="2:2" x14ac:dyDescent="0.25">
      <c r="B1617" s="120"/>
    </row>
    <row r="1618" spans="2:2" x14ac:dyDescent="0.25">
      <c r="B1618" s="120"/>
    </row>
    <row r="1619" spans="2:2" x14ac:dyDescent="0.25">
      <c r="B1619" s="120"/>
    </row>
    <row r="1620" spans="2:2" x14ac:dyDescent="0.25">
      <c r="B1620" s="120"/>
    </row>
    <row r="1621" spans="2:2" x14ac:dyDescent="0.25">
      <c r="B1621" s="120"/>
    </row>
    <row r="1622" spans="2:2" x14ac:dyDescent="0.25">
      <c r="B1622" s="120"/>
    </row>
    <row r="1623" spans="2:2" x14ac:dyDescent="0.25">
      <c r="B1623" s="120"/>
    </row>
    <row r="1624" spans="2:2" x14ac:dyDescent="0.25">
      <c r="B1624" s="120"/>
    </row>
    <row r="1625" spans="2:2" x14ac:dyDescent="0.25">
      <c r="B1625" s="120"/>
    </row>
    <row r="1626" spans="2:2" x14ac:dyDescent="0.25">
      <c r="B1626" s="120"/>
    </row>
    <row r="1627" spans="2:2" x14ac:dyDescent="0.25">
      <c r="B1627" s="120"/>
    </row>
    <row r="1628" spans="2:2" x14ac:dyDescent="0.25">
      <c r="B1628" s="120"/>
    </row>
    <row r="1629" spans="2:2" x14ac:dyDescent="0.25">
      <c r="B1629" s="120"/>
    </row>
    <row r="1630" spans="2:2" x14ac:dyDescent="0.25">
      <c r="B1630" s="120"/>
    </row>
    <row r="1631" spans="2:2" x14ac:dyDescent="0.25">
      <c r="B1631" s="120"/>
    </row>
    <row r="1632" spans="2:2" x14ac:dyDescent="0.25">
      <c r="B1632" s="120"/>
    </row>
    <row r="1633" spans="2:2" x14ac:dyDescent="0.25">
      <c r="B1633" s="120"/>
    </row>
    <row r="1634" spans="2:2" x14ac:dyDescent="0.25">
      <c r="B1634" s="120"/>
    </row>
    <row r="1635" spans="2:2" x14ac:dyDescent="0.25">
      <c r="B1635" s="120"/>
    </row>
    <row r="1636" spans="2:2" x14ac:dyDescent="0.25">
      <c r="B1636" s="120"/>
    </row>
    <row r="1637" spans="2:2" x14ac:dyDescent="0.25">
      <c r="B1637" s="120"/>
    </row>
    <row r="1638" spans="2:2" x14ac:dyDescent="0.25">
      <c r="B1638" s="120"/>
    </row>
    <row r="1639" spans="2:2" x14ac:dyDescent="0.25">
      <c r="B1639" s="120"/>
    </row>
    <row r="1640" spans="2:2" x14ac:dyDescent="0.25">
      <c r="B1640" s="120"/>
    </row>
    <row r="1641" spans="2:2" x14ac:dyDescent="0.25">
      <c r="B1641" s="120"/>
    </row>
    <row r="1642" spans="2:2" x14ac:dyDescent="0.25">
      <c r="B1642" s="120"/>
    </row>
    <row r="1643" spans="2:2" x14ac:dyDescent="0.25">
      <c r="B1643" s="120"/>
    </row>
    <row r="1644" spans="2:2" x14ac:dyDescent="0.25">
      <c r="B1644" s="120"/>
    </row>
    <row r="1645" spans="2:2" x14ac:dyDescent="0.25">
      <c r="B1645" s="120"/>
    </row>
    <row r="1646" spans="2:2" x14ac:dyDescent="0.25">
      <c r="B1646" s="120"/>
    </row>
    <row r="1647" spans="2:2" x14ac:dyDescent="0.25">
      <c r="B1647" s="120"/>
    </row>
    <row r="1648" spans="2:2" x14ac:dyDescent="0.25">
      <c r="B1648" s="120"/>
    </row>
    <row r="1649" spans="2:2" x14ac:dyDescent="0.25">
      <c r="B1649" s="120"/>
    </row>
    <row r="1650" spans="2:2" x14ac:dyDescent="0.25">
      <c r="B1650" s="120"/>
    </row>
    <row r="1651" spans="2:2" x14ac:dyDescent="0.25">
      <c r="B1651" s="120"/>
    </row>
    <row r="1652" spans="2:2" x14ac:dyDescent="0.25">
      <c r="B1652" s="120"/>
    </row>
    <row r="1653" spans="2:2" x14ac:dyDescent="0.25">
      <c r="B1653" s="120"/>
    </row>
    <row r="1654" spans="2:2" x14ac:dyDescent="0.25">
      <c r="B1654" s="120"/>
    </row>
    <row r="1655" spans="2:2" x14ac:dyDescent="0.25">
      <c r="B1655" s="120"/>
    </row>
    <row r="1656" spans="2:2" x14ac:dyDescent="0.25">
      <c r="B1656" s="120"/>
    </row>
    <row r="1657" spans="2:2" x14ac:dyDescent="0.25">
      <c r="B1657" s="120"/>
    </row>
    <row r="1658" spans="2:2" x14ac:dyDescent="0.25">
      <c r="B1658" s="120"/>
    </row>
    <row r="1659" spans="2:2" x14ac:dyDescent="0.25">
      <c r="B1659" s="120"/>
    </row>
    <row r="1660" spans="2:2" x14ac:dyDescent="0.25">
      <c r="B1660" s="120"/>
    </row>
    <row r="1661" spans="2:2" x14ac:dyDescent="0.25">
      <c r="B1661" s="120"/>
    </row>
    <row r="1662" spans="2:2" x14ac:dyDescent="0.25">
      <c r="B1662" s="120"/>
    </row>
    <row r="1663" spans="2:2" x14ac:dyDescent="0.25">
      <c r="B1663" s="120"/>
    </row>
    <row r="1664" spans="2:2" x14ac:dyDescent="0.25">
      <c r="B1664" s="120"/>
    </row>
    <row r="1665" spans="2:2" x14ac:dyDescent="0.25">
      <c r="B1665" s="120"/>
    </row>
    <row r="1666" spans="2:2" x14ac:dyDescent="0.25">
      <c r="B1666" s="120"/>
    </row>
    <row r="1667" spans="2:2" x14ac:dyDescent="0.25">
      <c r="B1667" s="120"/>
    </row>
    <row r="1668" spans="2:2" x14ac:dyDescent="0.25">
      <c r="B1668" s="120"/>
    </row>
    <row r="1669" spans="2:2" x14ac:dyDescent="0.25">
      <c r="B1669" s="120"/>
    </row>
    <row r="1670" spans="2:2" x14ac:dyDescent="0.25">
      <c r="B1670" s="120"/>
    </row>
    <row r="1671" spans="2:2" x14ac:dyDescent="0.25">
      <c r="B1671" s="120"/>
    </row>
    <row r="1672" spans="2:2" x14ac:dyDescent="0.25">
      <c r="B1672" s="120"/>
    </row>
    <row r="1673" spans="2:2" x14ac:dyDescent="0.25">
      <c r="B1673" s="120"/>
    </row>
    <row r="1674" spans="2:2" x14ac:dyDescent="0.25">
      <c r="B1674" s="120"/>
    </row>
    <row r="1675" spans="2:2" x14ac:dyDescent="0.25">
      <c r="B1675" s="120"/>
    </row>
    <row r="1676" spans="2:2" x14ac:dyDescent="0.25">
      <c r="B1676" s="120"/>
    </row>
    <row r="1677" spans="2:2" x14ac:dyDescent="0.25">
      <c r="B1677" s="120"/>
    </row>
    <row r="1678" spans="2:2" x14ac:dyDescent="0.25">
      <c r="B1678" s="120"/>
    </row>
    <row r="1679" spans="2:2" x14ac:dyDescent="0.25">
      <c r="B1679" s="120"/>
    </row>
    <row r="1680" spans="2:2" x14ac:dyDescent="0.25">
      <c r="B1680" s="120"/>
    </row>
    <row r="1681" spans="2:2" x14ac:dyDescent="0.25">
      <c r="B1681" s="120"/>
    </row>
    <row r="1682" spans="2:2" x14ac:dyDescent="0.25">
      <c r="B1682" s="120"/>
    </row>
    <row r="1683" spans="2:2" x14ac:dyDescent="0.25">
      <c r="B1683" s="120"/>
    </row>
    <row r="1684" spans="2:2" x14ac:dyDescent="0.25">
      <c r="B1684" s="120"/>
    </row>
    <row r="1685" spans="2:2" x14ac:dyDescent="0.25">
      <c r="B1685" s="120"/>
    </row>
    <row r="1686" spans="2:2" x14ac:dyDescent="0.25">
      <c r="B1686" s="120"/>
    </row>
    <row r="1687" spans="2:2" x14ac:dyDescent="0.25">
      <c r="B1687" s="120"/>
    </row>
    <row r="1688" spans="2:2" x14ac:dyDescent="0.25">
      <c r="B1688" s="120"/>
    </row>
    <row r="1689" spans="2:2" x14ac:dyDescent="0.25">
      <c r="B1689" s="120"/>
    </row>
    <row r="1690" spans="2:2" x14ac:dyDescent="0.25">
      <c r="B1690" s="120"/>
    </row>
    <row r="1691" spans="2:2" x14ac:dyDescent="0.25">
      <c r="B1691" s="120"/>
    </row>
    <row r="1692" spans="2:2" x14ac:dyDescent="0.25">
      <c r="B1692" s="120"/>
    </row>
    <row r="1693" spans="2:2" x14ac:dyDescent="0.25">
      <c r="B1693" s="120"/>
    </row>
    <row r="1694" spans="2:2" x14ac:dyDescent="0.25">
      <c r="B1694" s="120"/>
    </row>
    <row r="1695" spans="2:2" x14ac:dyDescent="0.25">
      <c r="B1695" s="120"/>
    </row>
    <row r="1696" spans="2:2" x14ac:dyDescent="0.25">
      <c r="B1696" s="120"/>
    </row>
    <row r="1697" spans="2:2" x14ac:dyDescent="0.25">
      <c r="B1697" s="120"/>
    </row>
    <row r="1698" spans="2:2" x14ac:dyDescent="0.25">
      <c r="B1698" s="120"/>
    </row>
    <row r="1699" spans="2:2" x14ac:dyDescent="0.25">
      <c r="B1699" s="120"/>
    </row>
    <row r="1700" spans="2:2" x14ac:dyDescent="0.25">
      <c r="B1700" s="120"/>
    </row>
    <row r="1701" spans="2:2" x14ac:dyDescent="0.25">
      <c r="B1701" s="120"/>
    </row>
    <row r="1702" spans="2:2" x14ac:dyDescent="0.25">
      <c r="B1702" s="120"/>
    </row>
    <row r="1703" spans="2:2" x14ac:dyDescent="0.25">
      <c r="B1703" s="120"/>
    </row>
    <row r="1704" spans="2:2" x14ac:dyDescent="0.25">
      <c r="B1704" s="120"/>
    </row>
    <row r="1705" spans="2:2" x14ac:dyDescent="0.25">
      <c r="B1705" s="120"/>
    </row>
    <row r="1706" spans="2:2" x14ac:dyDescent="0.25">
      <c r="B1706" s="120"/>
    </row>
    <row r="1707" spans="2:2" x14ac:dyDescent="0.25">
      <c r="B1707" s="120"/>
    </row>
    <row r="1708" spans="2:2" x14ac:dyDescent="0.25">
      <c r="B1708" s="120"/>
    </row>
    <row r="1709" spans="2:2" x14ac:dyDescent="0.25">
      <c r="B1709" s="120"/>
    </row>
    <row r="1710" spans="2:2" x14ac:dyDescent="0.25">
      <c r="B1710" s="120"/>
    </row>
    <row r="1711" spans="2:2" x14ac:dyDescent="0.25">
      <c r="B1711" s="120"/>
    </row>
    <row r="1712" spans="2:2" x14ac:dyDescent="0.25">
      <c r="B1712" s="120"/>
    </row>
    <row r="1713" spans="2:2" x14ac:dyDescent="0.25">
      <c r="B1713" s="120"/>
    </row>
    <row r="1714" spans="2:2" x14ac:dyDescent="0.25">
      <c r="B1714" s="120"/>
    </row>
    <row r="1715" spans="2:2" x14ac:dyDescent="0.25">
      <c r="B1715" s="120"/>
    </row>
    <row r="1716" spans="2:2" x14ac:dyDescent="0.25">
      <c r="B1716" s="120"/>
    </row>
    <row r="1717" spans="2:2" x14ac:dyDescent="0.25">
      <c r="B1717" s="120"/>
    </row>
    <row r="1718" spans="2:2" x14ac:dyDescent="0.25">
      <c r="B1718" s="120"/>
    </row>
    <row r="1719" spans="2:2" x14ac:dyDescent="0.25">
      <c r="B1719" s="120"/>
    </row>
    <row r="1720" spans="2:2" x14ac:dyDescent="0.25">
      <c r="B1720" s="120"/>
    </row>
    <row r="1721" spans="2:2" x14ac:dyDescent="0.25">
      <c r="B1721" s="120"/>
    </row>
    <row r="1722" spans="2:2" x14ac:dyDescent="0.25">
      <c r="B1722" s="120"/>
    </row>
    <row r="1723" spans="2:2" x14ac:dyDescent="0.25">
      <c r="B1723" s="120"/>
    </row>
    <row r="1724" spans="2:2" x14ac:dyDescent="0.25">
      <c r="B1724" s="120"/>
    </row>
    <row r="1725" spans="2:2" x14ac:dyDescent="0.25">
      <c r="B1725" s="120"/>
    </row>
    <row r="1726" spans="2:2" x14ac:dyDescent="0.25">
      <c r="B1726" s="120"/>
    </row>
    <row r="1727" spans="2:2" x14ac:dyDescent="0.25">
      <c r="B1727" s="120"/>
    </row>
    <row r="1728" spans="2:2" x14ac:dyDescent="0.25">
      <c r="B1728" s="120"/>
    </row>
    <row r="1729" spans="2:2" x14ac:dyDescent="0.25">
      <c r="B1729" s="120"/>
    </row>
    <row r="1730" spans="2:2" x14ac:dyDescent="0.25">
      <c r="B1730" s="120"/>
    </row>
    <row r="1731" spans="2:2" x14ac:dyDescent="0.25">
      <c r="B1731" s="120"/>
    </row>
    <row r="1732" spans="2:2" x14ac:dyDescent="0.25">
      <c r="B1732" s="120"/>
    </row>
    <row r="1733" spans="2:2" x14ac:dyDescent="0.25">
      <c r="B1733" s="120"/>
    </row>
    <row r="1734" spans="2:2" x14ac:dyDescent="0.25">
      <c r="B1734" s="120"/>
    </row>
    <row r="1735" spans="2:2" x14ac:dyDescent="0.25">
      <c r="B1735" s="120"/>
    </row>
    <row r="1736" spans="2:2" x14ac:dyDescent="0.25">
      <c r="B1736" s="120"/>
    </row>
    <row r="1737" spans="2:2" x14ac:dyDescent="0.25">
      <c r="B1737" s="120"/>
    </row>
    <row r="1738" spans="2:2" x14ac:dyDescent="0.25">
      <c r="B1738" s="120"/>
    </row>
    <row r="1739" spans="2:2" x14ac:dyDescent="0.25">
      <c r="B1739" s="120"/>
    </row>
    <row r="1740" spans="2:2" x14ac:dyDescent="0.25">
      <c r="B1740" s="120"/>
    </row>
    <row r="1741" spans="2:2" x14ac:dyDescent="0.25">
      <c r="B1741" s="120"/>
    </row>
    <row r="1742" spans="2:2" x14ac:dyDescent="0.25">
      <c r="B1742" s="120"/>
    </row>
    <row r="1743" spans="2:2" x14ac:dyDescent="0.25">
      <c r="B1743" s="120"/>
    </row>
    <row r="1744" spans="2:2" x14ac:dyDescent="0.25">
      <c r="B1744" s="120"/>
    </row>
    <row r="1745" spans="2:2" x14ac:dyDescent="0.25">
      <c r="B1745" s="120"/>
    </row>
    <row r="1746" spans="2:2" x14ac:dyDescent="0.25">
      <c r="B1746" s="120"/>
    </row>
    <row r="1747" spans="2:2" x14ac:dyDescent="0.25">
      <c r="B1747" s="120"/>
    </row>
    <row r="1748" spans="2:2" x14ac:dyDescent="0.25">
      <c r="B1748" s="120"/>
    </row>
    <row r="1749" spans="2:2" x14ac:dyDescent="0.25">
      <c r="B1749" s="120"/>
    </row>
    <row r="1750" spans="2:2" x14ac:dyDescent="0.25">
      <c r="B1750" s="120"/>
    </row>
    <row r="1751" spans="2:2" x14ac:dyDescent="0.25">
      <c r="B1751" s="120"/>
    </row>
    <row r="1752" spans="2:2" x14ac:dyDescent="0.25">
      <c r="B1752" s="120"/>
    </row>
    <row r="1753" spans="2:2" x14ac:dyDescent="0.25">
      <c r="B1753" s="120"/>
    </row>
    <row r="1754" spans="2:2" x14ac:dyDescent="0.25">
      <c r="B1754" s="120"/>
    </row>
    <row r="1755" spans="2:2" x14ac:dyDescent="0.25">
      <c r="B1755" s="120"/>
    </row>
    <row r="1756" spans="2:2" x14ac:dyDescent="0.25">
      <c r="B1756" s="120"/>
    </row>
    <row r="1757" spans="2:2" x14ac:dyDescent="0.25">
      <c r="B1757" s="120"/>
    </row>
    <row r="1758" spans="2:2" x14ac:dyDescent="0.25">
      <c r="B1758" s="120"/>
    </row>
    <row r="1759" spans="2:2" x14ac:dyDescent="0.25">
      <c r="B1759" s="120"/>
    </row>
    <row r="1760" spans="2:2" x14ac:dyDescent="0.25">
      <c r="B1760" s="120"/>
    </row>
    <row r="1761" spans="2:2" x14ac:dyDescent="0.25">
      <c r="B1761" s="120"/>
    </row>
    <row r="1762" spans="2:2" x14ac:dyDescent="0.25">
      <c r="B1762" s="120"/>
    </row>
    <row r="1763" spans="2:2" x14ac:dyDescent="0.25">
      <c r="B1763" s="120"/>
    </row>
    <row r="1764" spans="2:2" x14ac:dyDescent="0.25">
      <c r="B1764" s="120"/>
    </row>
    <row r="1765" spans="2:2" x14ac:dyDescent="0.25">
      <c r="B1765" s="120"/>
    </row>
    <row r="1766" spans="2:2" x14ac:dyDescent="0.25">
      <c r="B1766" s="120"/>
    </row>
    <row r="1767" spans="2:2" x14ac:dyDescent="0.25">
      <c r="B1767" s="120"/>
    </row>
    <row r="1768" spans="2:2" x14ac:dyDescent="0.25">
      <c r="B1768" s="120"/>
    </row>
    <row r="1769" spans="2:2" x14ac:dyDescent="0.25">
      <c r="B1769" s="120"/>
    </row>
    <row r="1770" spans="2:2" x14ac:dyDescent="0.25">
      <c r="B1770" s="120"/>
    </row>
    <row r="1771" spans="2:2" x14ac:dyDescent="0.25">
      <c r="B1771" s="120"/>
    </row>
    <row r="1772" spans="2:2" x14ac:dyDescent="0.25">
      <c r="B1772" s="120"/>
    </row>
    <row r="1773" spans="2:2" x14ac:dyDescent="0.25">
      <c r="B1773" s="120"/>
    </row>
    <row r="1774" spans="2:2" x14ac:dyDescent="0.25">
      <c r="B1774" s="120"/>
    </row>
    <row r="1775" spans="2:2" x14ac:dyDescent="0.25">
      <c r="B1775" s="120"/>
    </row>
    <row r="1776" spans="2:2" x14ac:dyDescent="0.25">
      <c r="B1776" s="120"/>
    </row>
    <row r="1777" spans="2:2" x14ac:dyDescent="0.25">
      <c r="B1777" s="120"/>
    </row>
    <row r="1778" spans="2:2" x14ac:dyDescent="0.25">
      <c r="B1778" s="120"/>
    </row>
    <row r="1779" spans="2:2" x14ac:dyDescent="0.25">
      <c r="B1779" s="120"/>
    </row>
    <row r="1780" spans="2:2" x14ac:dyDescent="0.25">
      <c r="B1780" s="120"/>
    </row>
    <row r="1781" spans="2:2" x14ac:dyDescent="0.25">
      <c r="B1781" s="120"/>
    </row>
    <row r="1782" spans="2:2" x14ac:dyDescent="0.25">
      <c r="B1782" s="120"/>
    </row>
    <row r="1783" spans="2:2" x14ac:dyDescent="0.25">
      <c r="B1783" s="120"/>
    </row>
    <row r="1784" spans="2:2" x14ac:dyDescent="0.25">
      <c r="B1784" s="120"/>
    </row>
    <row r="1785" spans="2:2" x14ac:dyDescent="0.25">
      <c r="B1785" s="120"/>
    </row>
    <row r="1786" spans="2:2" x14ac:dyDescent="0.25">
      <c r="B1786" s="120"/>
    </row>
    <row r="1787" spans="2:2" x14ac:dyDescent="0.25">
      <c r="B1787" s="120"/>
    </row>
    <row r="1788" spans="2:2" x14ac:dyDescent="0.25">
      <c r="B1788" s="120"/>
    </row>
    <row r="1789" spans="2:2" x14ac:dyDescent="0.25">
      <c r="B1789" s="120"/>
    </row>
    <row r="1790" spans="2:2" x14ac:dyDescent="0.25">
      <c r="B1790" s="120"/>
    </row>
    <row r="1791" spans="2:2" x14ac:dyDescent="0.25">
      <c r="B1791" s="120"/>
    </row>
    <row r="1792" spans="2:2" x14ac:dyDescent="0.25">
      <c r="B1792" s="120"/>
    </row>
    <row r="1793" spans="2:2" x14ac:dyDescent="0.25">
      <c r="B1793" s="120"/>
    </row>
    <row r="1794" spans="2:2" x14ac:dyDescent="0.25">
      <c r="B1794" s="120"/>
    </row>
    <row r="1795" spans="2:2" x14ac:dyDescent="0.25">
      <c r="B1795" s="120"/>
    </row>
    <row r="1796" spans="2:2" x14ac:dyDescent="0.25">
      <c r="B1796" s="120"/>
    </row>
    <row r="1797" spans="2:2" x14ac:dyDescent="0.25">
      <c r="B1797" s="120"/>
    </row>
    <row r="1798" spans="2:2" x14ac:dyDescent="0.25">
      <c r="B1798" s="120"/>
    </row>
    <row r="1799" spans="2:2" x14ac:dyDescent="0.25">
      <c r="B1799" s="120"/>
    </row>
    <row r="1800" spans="2:2" x14ac:dyDescent="0.25">
      <c r="B1800" s="120"/>
    </row>
    <row r="1801" spans="2:2" x14ac:dyDescent="0.25">
      <c r="B1801" s="120"/>
    </row>
    <row r="1802" spans="2:2" x14ac:dyDescent="0.25">
      <c r="B1802" s="120"/>
    </row>
    <row r="1803" spans="2:2" x14ac:dyDescent="0.25">
      <c r="B1803" s="120"/>
    </row>
    <row r="1804" spans="2:2" x14ac:dyDescent="0.25">
      <c r="B1804" s="120"/>
    </row>
    <row r="1805" spans="2:2" x14ac:dyDescent="0.25">
      <c r="B1805" s="120"/>
    </row>
    <row r="1806" spans="2:2" x14ac:dyDescent="0.25">
      <c r="B1806" s="120"/>
    </row>
    <row r="1807" spans="2:2" x14ac:dyDescent="0.25">
      <c r="B1807" s="120"/>
    </row>
    <row r="1808" spans="2:2" x14ac:dyDescent="0.25">
      <c r="B1808" s="120"/>
    </row>
    <row r="1809" spans="2:2" x14ac:dyDescent="0.25">
      <c r="B1809" s="120"/>
    </row>
    <row r="1810" spans="2:2" x14ac:dyDescent="0.25">
      <c r="B1810" s="120"/>
    </row>
    <row r="1811" spans="2:2" x14ac:dyDescent="0.25">
      <c r="B1811" s="120"/>
    </row>
    <row r="1812" spans="2:2" x14ac:dyDescent="0.25">
      <c r="B1812" s="120"/>
    </row>
    <row r="1813" spans="2:2" x14ac:dyDescent="0.25">
      <c r="B1813" s="120"/>
    </row>
    <row r="1814" spans="2:2" x14ac:dyDescent="0.25">
      <c r="B1814" s="120"/>
    </row>
    <row r="1815" spans="2:2" x14ac:dyDescent="0.25">
      <c r="B1815" s="120"/>
    </row>
    <row r="1816" spans="2:2" x14ac:dyDescent="0.25">
      <c r="B1816" s="120"/>
    </row>
    <row r="1817" spans="2:2" x14ac:dyDescent="0.25">
      <c r="B1817" s="120"/>
    </row>
    <row r="1818" spans="2:2" x14ac:dyDescent="0.25">
      <c r="B1818" s="120"/>
    </row>
    <row r="1819" spans="2:2" x14ac:dyDescent="0.25">
      <c r="B1819" s="120"/>
    </row>
    <row r="1820" spans="2:2" x14ac:dyDescent="0.25">
      <c r="B1820" s="120"/>
    </row>
    <row r="1821" spans="2:2" x14ac:dyDescent="0.25">
      <c r="B1821" s="120"/>
    </row>
    <row r="1822" spans="2:2" x14ac:dyDescent="0.25">
      <c r="B1822" s="120"/>
    </row>
    <row r="1823" spans="2:2" x14ac:dyDescent="0.25">
      <c r="B1823" s="120"/>
    </row>
    <row r="1824" spans="2:2" x14ac:dyDescent="0.25">
      <c r="B1824" s="120"/>
    </row>
    <row r="1825" spans="2:2" x14ac:dyDescent="0.25">
      <c r="B1825" s="120"/>
    </row>
    <row r="1826" spans="2:2" x14ac:dyDescent="0.25">
      <c r="B1826" s="120"/>
    </row>
    <row r="1827" spans="2:2" x14ac:dyDescent="0.25">
      <c r="B1827" s="120"/>
    </row>
    <row r="1828" spans="2:2" x14ac:dyDescent="0.25">
      <c r="B1828" s="120"/>
    </row>
    <row r="1829" spans="2:2" x14ac:dyDescent="0.25">
      <c r="B1829" s="120"/>
    </row>
    <row r="1830" spans="2:2" x14ac:dyDescent="0.25">
      <c r="B1830" s="120"/>
    </row>
    <row r="1831" spans="2:2" x14ac:dyDescent="0.25">
      <c r="B1831" s="120"/>
    </row>
    <row r="1832" spans="2:2" x14ac:dyDescent="0.25">
      <c r="B1832" s="120"/>
    </row>
    <row r="1833" spans="2:2" x14ac:dyDescent="0.25">
      <c r="B1833" s="120"/>
    </row>
    <row r="1834" spans="2:2" x14ac:dyDescent="0.25">
      <c r="B1834" s="120"/>
    </row>
    <row r="1835" spans="2:2" x14ac:dyDescent="0.25">
      <c r="B1835" s="120"/>
    </row>
    <row r="1836" spans="2:2" x14ac:dyDescent="0.25">
      <c r="B1836" s="120"/>
    </row>
    <row r="1837" spans="2:2" x14ac:dyDescent="0.25">
      <c r="B1837" s="120"/>
    </row>
    <row r="1838" spans="2:2" x14ac:dyDescent="0.25">
      <c r="B1838" s="120"/>
    </row>
    <row r="1839" spans="2:2" x14ac:dyDescent="0.25">
      <c r="B1839" s="120"/>
    </row>
    <row r="1840" spans="2:2" x14ac:dyDescent="0.25">
      <c r="B1840" s="120"/>
    </row>
    <row r="1841" spans="2:2" x14ac:dyDescent="0.25">
      <c r="B1841" s="120"/>
    </row>
    <row r="1842" spans="2:2" x14ac:dyDescent="0.25">
      <c r="B1842" s="120"/>
    </row>
    <row r="1843" spans="2:2" x14ac:dyDescent="0.25">
      <c r="B1843" s="120"/>
    </row>
    <row r="1844" spans="2:2" x14ac:dyDescent="0.25">
      <c r="B1844" s="120"/>
    </row>
    <row r="1845" spans="2:2" x14ac:dyDescent="0.25">
      <c r="B1845" s="120"/>
    </row>
    <row r="1846" spans="2:2" x14ac:dyDescent="0.25">
      <c r="B1846" s="120"/>
    </row>
    <row r="1847" spans="2:2" x14ac:dyDescent="0.25">
      <c r="B1847" s="120"/>
    </row>
    <row r="1848" spans="2:2" x14ac:dyDescent="0.25">
      <c r="B1848" s="120"/>
    </row>
    <row r="1849" spans="2:2" x14ac:dyDescent="0.25">
      <c r="B1849" s="120"/>
    </row>
    <row r="1850" spans="2:2" x14ac:dyDescent="0.25">
      <c r="B1850" s="120"/>
    </row>
    <row r="1851" spans="2:2" x14ac:dyDescent="0.25">
      <c r="B1851" s="120"/>
    </row>
    <row r="1852" spans="2:2" x14ac:dyDescent="0.25">
      <c r="B1852" s="120"/>
    </row>
    <row r="1853" spans="2:2" x14ac:dyDescent="0.25">
      <c r="B1853" s="120"/>
    </row>
    <row r="1854" spans="2:2" x14ac:dyDescent="0.25">
      <c r="B1854" s="120"/>
    </row>
    <row r="1855" spans="2:2" x14ac:dyDescent="0.25">
      <c r="B1855" s="120"/>
    </row>
    <row r="1856" spans="2:2" x14ac:dyDescent="0.25">
      <c r="B1856" s="120"/>
    </row>
    <row r="1857" spans="2:2" x14ac:dyDescent="0.25">
      <c r="B1857" s="120"/>
    </row>
    <row r="1858" spans="2:2" x14ac:dyDescent="0.25">
      <c r="B1858" s="120"/>
    </row>
    <row r="1859" spans="2:2" x14ac:dyDescent="0.25">
      <c r="B1859" s="120"/>
    </row>
    <row r="1860" spans="2:2" x14ac:dyDescent="0.25">
      <c r="B1860" s="120"/>
    </row>
    <row r="1861" spans="2:2" x14ac:dyDescent="0.25">
      <c r="B1861" s="120"/>
    </row>
    <row r="1862" spans="2:2" x14ac:dyDescent="0.25">
      <c r="B1862" s="120"/>
    </row>
    <row r="1863" spans="2:2" x14ac:dyDescent="0.25">
      <c r="B1863" s="120"/>
    </row>
    <row r="1864" spans="2:2" x14ac:dyDescent="0.25">
      <c r="B1864" s="120"/>
    </row>
    <row r="1865" spans="2:2" x14ac:dyDescent="0.25">
      <c r="B1865" s="120"/>
    </row>
    <row r="1866" spans="2:2" x14ac:dyDescent="0.25">
      <c r="B1866" s="120"/>
    </row>
    <row r="1867" spans="2:2" x14ac:dyDescent="0.25">
      <c r="B1867" s="120"/>
    </row>
    <row r="1868" spans="2:2" x14ac:dyDescent="0.25">
      <c r="B1868" s="120"/>
    </row>
    <row r="1869" spans="2:2" x14ac:dyDescent="0.25">
      <c r="B1869" s="120"/>
    </row>
    <row r="1870" spans="2:2" x14ac:dyDescent="0.25">
      <c r="B1870" s="120"/>
    </row>
    <row r="1871" spans="2:2" x14ac:dyDescent="0.25">
      <c r="B1871" s="120"/>
    </row>
    <row r="1872" spans="2:2" x14ac:dyDescent="0.25">
      <c r="B1872" s="120"/>
    </row>
    <row r="1873" spans="2:2" x14ac:dyDescent="0.25">
      <c r="B1873" s="120"/>
    </row>
    <row r="1874" spans="2:2" x14ac:dyDescent="0.25">
      <c r="B1874" s="120"/>
    </row>
    <row r="1875" spans="2:2" x14ac:dyDescent="0.25">
      <c r="B1875" s="120"/>
    </row>
    <row r="1876" spans="2:2" x14ac:dyDescent="0.25">
      <c r="B1876" s="120"/>
    </row>
    <row r="1877" spans="2:2" x14ac:dyDescent="0.25">
      <c r="B1877" s="120"/>
    </row>
    <row r="1878" spans="2:2" x14ac:dyDescent="0.25">
      <c r="B1878" s="120"/>
    </row>
    <row r="1879" spans="2:2" x14ac:dyDescent="0.25">
      <c r="B1879" s="120"/>
    </row>
    <row r="1880" spans="2:2" x14ac:dyDescent="0.25">
      <c r="B1880" s="120"/>
    </row>
    <row r="1881" spans="2:2" x14ac:dyDescent="0.25">
      <c r="B1881" s="120"/>
    </row>
    <row r="1882" spans="2:2" x14ac:dyDescent="0.25">
      <c r="B1882" s="120"/>
    </row>
    <row r="1883" spans="2:2" x14ac:dyDescent="0.25">
      <c r="B1883" s="120"/>
    </row>
    <row r="1884" spans="2:2" x14ac:dyDescent="0.25">
      <c r="B1884" s="120"/>
    </row>
    <row r="1885" spans="2:2" x14ac:dyDescent="0.25">
      <c r="B1885" s="120"/>
    </row>
    <row r="1886" spans="2:2" x14ac:dyDescent="0.25">
      <c r="B1886" s="120"/>
    </row>
    <row r="1887" spans="2:2" x14ac:dyDescent="0.25">
      <c r="B1887" s="120"/>
    </row>
    <row r="1888" spans="2:2" x14ac:dyDescent="0.25">
      <c r="B1888" s="120"/>
    </row>
    <row r="1889" spans="2:2" x14ac:dyDescent="0.25">
      <c r="B1889" s="120"/>
    </row>
    <row r="1890" spans="2:2" x14ac:dyDescent="0.25">
      <c r="B1890" s="120"/>
    </row>
    <row r="1891" spans="2:2" x14ac:dyDescent="0.25">
      <c r="B1891" s="120"/>
    </row>
    <row r="1892" spans="2:2" x14ac:dyDescent="0.25">
      <c r="B1892" s="120"/>
    </row>
    <row r="1893" spans="2:2" x14ac:dyDescent="0.25">
      <c r="B1893" s="120"/>
    </row>
    <row r="1894" spans="2:2" x14ac:dyDescent="0.25">
      <c r="B1894" s="120"/>
    </row>
    <row r="1895" spans="2:2" x14ac:dyDescent="0.25">
      <c r="B1895" s="120"/>
    </row>
    <row r="1896" spans="2:2" x14ac:dyDescent="0.25">
      <c r="B1896" s="120"/>
    </row>
    <row r="1897" spans="2:2" x14ac:dyDescent="0.25">
      <c r="B1897" s="120"/>
    </row>
    <row r="1898" spans="2:2" x14ac:dyDescent="0.25">
      <c r="B1898" s="120"/>
    </row>
    <row r="1899" spans="2:2" x14ac:dyDescent="0.25">
      <c r="B1899" s="120"/>
    </row>
    <row r="1900" spans="2:2" x14ac:dyDescent="0.25">
      <c r="B1900" s="120"/>
    </row>
    <row r="1901" spans="2:2" x14ac:dyDescent="0.25">
      <c r="B1901" s="120"/>
    </row>
    <row r="1902" spans="2:2" x14ac:dyDescent="0.25">
      <c r="B1902" s="120"/>
    </row>
    <row r="1903" spans="2:2" x14ac:dyDescent="0.25">
      <c r="B1903" s="120"/>
    </row>
    <row r="1904" spans="2:2" x14ac:dyDescent="0.25">
      <c r="B1904" s="120"/>
    </row>
    <row r="1905" spans="2:2" x14ac:dyDescent="0.25">
      <c r="B1905" s="120"/>
    </row>
    <row r="1906" spans="2:2" x14ac:dyDescent="0.25">
      <c r="B1906" s="120"/>
    </row>
    <row r="1907" spans="2:2" x14ac:dyDescent="0.25">
      <c r="B1907" s="120"/>
    </row>
    <row r="1908" spans="2:2" x14ac:dyDescent="0.25">
      <c r="B1908" s="120"/>
    </row>
    <row r="1909" spans="2:2" x14ac:dyDescent="0.25">
      <c r="B1909" s="120"/>
    </row>
    <row r="1910" spans="2:2" x14ac:dyDescent="0.25">
      <c r="B1910" s="120"/>
    </row>
    <row r="1911" spans="2:2" x14ac:dyDescent="0.25">
      <c r="B1911" s="120"/>
    </row>
    <row r="1912" spans="2:2" x14ac:dyDescent="0.25">
      <c r="B1912" s="120"/>
    </row>
    <row r="1913" spans="2:2" x14ac:dyDescent="0.25">
      <c r="B1913" s="120"/>
    </row>
    <row r="1914" spans="2:2" x14ac:dyDescent="0.25">
      <c r="B1914" s="120"/>
    </row>
    <row r="1915" spans="2:2" x14ac:dyDescent="0.25">
      <c r="B1915" s="120"/>
    </row>
    <row r="1916" spans="2:2" x14ac:dyDescent="0.25">
      <c r="B1916" s="120"/>
    </row>
    <row r="1917" spans="2:2" x14ac:dyDescent="0.25">
      <c r="B1917" s="120"/>
    </row>
    <row r="1918" spans="2:2" x14ac:dyDescent="0.25">
      <c r="B1918" s="120"/>
    </row>
    <row r="1919" spans="2:2" x14ac:dyDescent="0.25">
      <c r="B1919" s="120"/>
    </row>
    <row r="1920" spans="2:2" x14ac:dyDescent="0.25">
      <c r="B1920" s="120"/>
    </row>
    <row r="1921" spans="2:2" x14ac:dyDescent="0.25">
      <c r="B1921" s="120"/>
    </row>
    <row r="1922" spans="2:2" x14ac:dyDescent="0.25">
      <c r="B1922" s="120"/>
    </row>
    <row r="1923" spans="2:2" x14ac:dyDescent="0.25">
      <c r="B1923" s="120"/>
    </row>
    <row r="1924" spans="2:2" x14ac:dyDescent="0.25">
      <c r="B1924" s="120"/>
    </row>
    <row r="1925" spans="2:2" x14ac:dyDescent="0.25">
      <c r="B1925" s="120"/>
    </row>
    <row r="1926" spans="2:2" x14ac:dyDescent="0.25">
      <c r="B1926" s="120"/>
    </row>
    <row r="1927" spans="2:2" x14ac:dyDescent="0.25">
      <c r="B1927" s="120"/>
    </row>
    <row r="1928" spans="2:2" x14ac:dyDescent="0.25">
      <c r="B1928" s="120"/>
    </row>
    <row r="1929" spans="2:2" x14ac:dyDescent="0.25">
      <c r="B1929" s="120"/>
    </row>
    <row r="1930" spans="2:2" x14ac:dyDescent="0.25">
      <c r="B1930" s="120"/>
    </row>
    <row r="1931" spans="2:2" x14ac:dyDescent="0.25">
      <c r="B1931" s="120"/>
    </row>
    <row r="1932" spans="2:2" x14ac:dyDescent="0.25">
      <c r="B1932" s="120"/>
    </row>
    <row r="1933" spans="2:2" x14ac:dyDescent="0.25">
      <c r="B1933" s="120"/>
    </row>
    <row r="1934" spans="2:2" x14ac:dyDescent="0.25">
      <c r="B1934" s="120"/>
    </row>
    <row r="1935" spans="2:2" x14ac:dyDescent="0.25">
      <c r="B1935" s="120"/>
    </row>
    <row r="1936" spans="2:2" x14ac:dyDescent="0.25">
      <c r="B1936" s="120"/>
    </row>
    <row r="1937" spans="2:2" x14ac:dyDescent="0.25">
      <c r="B1937" s="120"/>
    </row>
    <row r="1938" spans="2:2" x14ac:dyDescent="0.25">
      <c r="B1938" s="120"/>
    </row>
    <row r="1939" spans="2:2" x14ac:dyDescent="0.25">
      <c r="B1939" s="120"/>
    </row>
    <row r="1940" spans="2:2" x14ac:dyDescent="0.25">
      <c r="B1940" s="120"/>
    </row>
    <row r="1941" spans="2:2" x14ac:dyDescent="0.25">
      <c r="B1941" s="120"/>
    </row>
    <row r="1942" spans="2:2" x14ac:dyDescent="0.25">
      <c r="B1942" s="120"/>
    </row>
    <row r="1943" spans="2:2" x14ac:dyDescent="0.25">
      <c r="B1943" s="120"/>
    </row>
    <row r="1944" spans="2:2" x14ac:dyDescent="0.25">
      <c r="B1944" s="120"/>
    </row>
    <row r="1945" spans="2:2" x14ac:dyDescent="0.25">
      <c r="B1945" s="120"/>
    </row>
    <row r="1946" spans="2:2" x14ac:dyDescent="0.25">
      <c r="B1946" s="120"/>
    </row>
    <row r="1947" spans="2:2" x14ac:dyDescent="0.25">
      <c r="B1947" s="120"/>
    </row>
    <row r="1948" spans="2:2" x14ac:dyDescent="0.25">
      <c r="B1948" s="120"/>
    </row>
    <row r="1949" spans="2:2" x14ac:dyDescent="0.25">
      <c r="B1949" s="120"/>
    </row>
    <row r="1950" spans="2:2" x14ac:dyDescent="0.25">
      <c r="B1950" s="120"/>
    </row>
    <row r="1951" spans="2:2" x14ac:dyDescent="0.25">
      <c r="B1951" s="120"/>
    </row>
    <row r="1952" spans="2:2" x14ac:dyDescent="0.25">
      <c r="B1952" s="120"/>
    </row>
    <row r="1953" spans="2:2" x14ac:dyDescent="0.25">
      <c r="B1953" s="120"/>
    </row>
    <row r="1954" spans="2:2" x14ac:dyDescent="0.25">
      <c r="B1954" s="120"/>
    </row>
    <row r="1955" spans="2:2" x14ac:dyDescent="0.25">
      <c r="B1955" s="120"/>
    </row>
    <row r="1956" spans="2:2" x14ac:dyDescent="0.25">
      <c r="B1956" s="120"/>
    </row>
    <row r="1957" spans="2:2" x14ac:dyDescent="0.25">
      <c r="B1957" s="120"/>
    </row>
    <row r="1958" spans="2:2" x14ac:dyDescent="0.25">
      <c r="B1958" s="120"/>
    </row>
    <row r="1959" spans="2:2" x14ac:dyDescent="0.25">
      <c r="B1959" s="120"/>
    </row>
    <row r="1960" spans="2:2" x14ac:dyDescent="0.25">
      <c r="B1960" s="120"/>
    </row>
    <row r="1961" spans="2:2" x14ac:dyDescent="0.25">
      <c r="B1961" s="120"/>
    </row>
    <row r="1962" spans="2:2" x14ac:dyDescent="0.25">
      <c r="B1962" s="120"/>
    </row>
    <row r="1963" spans="2:2" x14ac:dyDescent="0.25">
      <c r="B1963" s="120"/>
    </row>
    <row r="1964" spans="2:2" x14ac:dyDescent="0.25">
      <c r="B1964" s="120"/>
    </row>
    <row r="1965" spans="2:2" x14ac:dyDescent="0.25">
      <c r="B1965" s="120"/>
    </row>
    <row r="1966" spans="2:2" x14ac:dyDescent="0.25">
      <c r="B1966" s="120"/>
    </row>
    <row r="1967" spans="2:2" x14ac:dyDescent="0.25">
      <c r="B1967" s="120"/>
    </row>
    <row r="1968" spans="2:2" x14ac:dyDescent="0.25">
      <c r="B1968" s="120"/>
    </row>
    <row r="1969" spans="2:2" x14ac:dyDescent="0.25">
      <c r="B1969" s="120"/>
    </row>
    <row r="1970" spans="2:2" x14ac:dyDescent="0.25">
      <c r="B1970" s="120"/>
    </row>
    <row r="1971" spans="2:2" x14ac:dyDescent="0.25">
      <c r="B1971" s="120"/>
    </row>
    <row r="1972" spans="2:2" x14ac:dyDescent="0.25">
      <c r="B1972" s="120"/>
    </row>
    <row r="1973" spans="2:2" x14ac:dyDescent="0.25">
      <c r="B1973" s="120"/>
    </row>
    <row r="1974" spans="2:2" x14ac:dyDescent="0.25">
      <c r="B1974" s="120"/>
    </row>
    <row r="1975" spans="2:2" x14ac:dyDescent="0.25">
      <c r="B1975" s="120"/>
    </row>
    <row r="1976" spans="2:2" x14ac:dyDescent="0.25">
      <c r="B1976" s="120"/>
    </row>
    <row r="1977" spans="2:2" x14ac:dyDescent="0.25">
      <c r="B1977" s="120"/>
    </row>
    <row r="1978" spans="2:2" x14ac:dyDescent="0.25">
      <c r="B1978" s="120"/>
    </row>
    <row r="1979" spans="2:2" x14ac:dyDescent="0.25">
      <c r="B1979" s="120"/>
    </row>
    <row r="1980" spans="2:2" x14ac:dyDescent="0.25">
      <c r="B1980" s="120"/>
    </row>
    <row r="1981" spans="2:2" x14ac:dyDescent="0.25">
      <c r="B1981" s="120"/>
    </row>
    <row r="1982" spans="2:2" x14ac:dyDescent="0.25">
      <c r="B1982" s="120"/>
    </row>
    <row r="1983" spans="2:2" x14ac:dyDescent="0.25">
      <c r="B1983" s="120"/>
    </row>
    <row r="1984" spans="2:2" x14ac:dyDescent="0.25">
      <c r="B1984" s="120"/>
    </row>
    <row r="1985" spans="2:2" x14ac:dyDescent="0.25">
      <c r="B1985" s="120"/>
    </row>
    <row r="1986" spans="2:2" x14ac:dyDescent="0.25">
      <c r="B1986" s="120"/>
    </row>
    <row r="1987" spans="2:2" x14ac:dyDescent="0.25">
      <c r="B1987" s="120"/>
    </row>
    <row r="1988" spans="2:2" x14ac:dyDescent="0.25">
      <c r="B1988" s="120"/>
    </row>
    <row r="1989" spans="2:2" x14ac:dyDescent="0.25">
      <c r="B1989" s="120"/>
    </row>
    <row r="1990" spans="2:2" x14ac:dyDescent="0.25">
      <c r="B1990" s="120"/>
    </row>
    <row r="1991" spans="2:2" x14ac:dyDescent="0.25">
      <c r="B1991" s="120"/>
    </row>
    <row r="1992" spans="2:2" x14ac:dyDescent="0.25">
      <c r="B1992" s="120"/>
    </row>
    <row r="1993" spans="2:2" x14ac:dyDescent="0.25">
      <c r="B1993" s="120"/>
    </row>
    <row r="1994" spans="2:2" x14ac:dyDescent="0.25">
      <c r="B1994" s="120"/>
    </row>
    <row r="1995" spans="2:2" x14ac:dyDescent="0.25">
      <c r="B1995" s="120"/>
    </row>
    <row r="1996" spans="2:2" x14ac:dyDescent="0.25">
      <c r="B1996" s="120"/>
    </row>
    <row r="1997" spans="2:2" x14ac:dyDescent="0.25">
      <c r="B1997" s="120"/>
    </row>
    <row r="1998" spans="2:2" x14ac:dyDescent="0.25">
      <c r="B1998" s="120"/>
    </row>
    <row r="1999" spans="2:2" x14ac:dyDescent="0.25">
      <c r="B1999" s="120"/>
    </row>
    <row r="2000" spans="2:2" x14ac:dyDescent="0.25">
      <c r="B2000" s="120"/>
    </row>
    <row r="2001" spans="2:2" x14ac:dyDescent="0.25">
      <c r="B2001" s="120"/>
    </row>
    <row r="2002" spans="2:2" x14ac:dyDescent="0.25">
      <c r="B2002" s="120"/>
    </row>
    <row r="2003" spans="2:2" x14ac:dyDescent="0.25">
      <c r="B2003" s="120"/>
    </row>
    <row r="2004" spans="2:2" x14ac:dyDescent="0.25">
      <c r="B2004" s="120"/>
    </row>
    <row r="2005" spans="2:2" x14ac:dyDescent="0.25">
      <c r="B2005" s="120"/>
    </row>
    <row r="2006" spans="2:2" x14ac:dyDescent="0.25">
      <c r="B2006" s="120"/>
    </row>
    <row r="2007" spans="2:2" x14ac:dyDescent="0.25">
      <c r="B2007" s="120"/>
    </row>
    <row r="2008" spans="2:2" x14ac:dyDescent="0.25">
      <c r="B2008" s="120"/>
    </row>
    <row r="2009" spans="2:2" x14ac:dyDescent="0.25">
      <c r="B2009" s="120"/>
    </row>
    <row r="2010" spans="2:2" x14ac:dyDescent="0.25">
      <c r="B2010" s="120"/>
    </row>
    <row r="2011" spans="2:2" x14ac:dyDescent="0.25">
      <c r="B2011" s="120"/>
    </row>
    <row r="2012" spans="2:2" x14ac:dyDescent="0.25">
      <c r="B2012" s="120"/>
    </row>
    <row r="2013" spans="2:2" x14ac:dyDescent="0.25">
      <c r="B2013" s="120"/>
    </row>
    <row r="2014" spans="2:2" x14ac:dyDescent="0.25">
      <c r="B2014" s="120"/>
    </row>
    <row r="2015" spans="2:2" x14ac:dyDescent="0.25">
      <c r="B2015" s="120"/>
    </row>
    <row r="2016" spans="2:2" x14ac:dyDescent="0.25">
      <c r="B2016" s="120"/>
    </row>
    <row r="2017" spans="2:2" x14ac:dyDescent="0.25">
      <c r="B2017" s="120"/>
    </row>
    <row r="2018" spans="2:2" x14ac:dyDescent="0.25">
      <c r="B2018" s="120"/>
    </row>
    <row r="2019" spans="2:2" x14ac:dyDescent="0.25">
      <c r="B2019" s="120"/>
    </row>
    <row r="2020" spans="2:2" x14ac:dyDescent="0.25">
      <c r="B2020" s="120"/>
    </row>
    <row r="2021" spans="2:2" x14ac:dyDescent="0.25">
      <c r="B2021" s="120"/>
    </row>
    <row r="2022" spans="2:2" x14ac:dyDescent="0.25">
      <c r="B2022" s="120"/>
    </row>
    <row r="2023" spans="2:2" x14ac:dyDescent="0.25">
      <c r="B2023" s="120"/>
    </row>
    <row r="2024" spans="2:2" x14ac:dyDescent="0.25">
      <c r="B2024" s="120"/>
    </row>
    <row r="2025" spans="2:2" x14ac:dyDescent="0.25">
      <c r="B2025" s="120"/>
    </row>
    <row r="2026" spans="2:2" x14ac:dyDescent="0.25">
      <c r="B2026" s="120"/>
    </row>
    <row r="2027" spans="2:2" x14ac:dyDescent="0.25">
      <c r="B2027" s="120"/>
    </row>
    <row r="2028" spans="2:2" x14ac:dyDescent="0.25">
      <c r="B2028" s="120"/>
    </row>
    <row r="2029" spans="2:2" x14ac:dyDescent="0.25">
      <c r="B2029" s="120"/>
    </row>
    <row r="2030" spans="2:2" x14ac:dyDescent="0.25">
      <c r="B2030" s="120"/>
    </row>
    <row r="2031" spans="2:2" x14ac:dyDescent="0.25">
      <c r="B2031" s="120"/>
    </row>
    <row r="2032" spans="2:2" x14ac:dyDescent="0.25">
      <c r="B2032" s="120"/>
    </row>
    <row r="2033" spans="2:2" x14ac:dyDescent="0.25">
      <c r="B2033" s="120"/>
    </row>
    <row r="2034" spans="2:2" x14ac:dyDescent="0.25">
      <c r="B2034" s="120"/>
    </row>
    <row r="2035" spans="2:2" x14ac:dyDescent="0.25">
      <c r="B2035" s="120"/>
    </row>
    <row r="2036" spans="2:2" x14ac:dyDescent="0.25">
      <c r="B2036" s="120"/>
    </row>
    <row r="2037" spans="2:2" x14ac:dyDescent="0.25">
      <c r="B2037" s="120"/>
    </row>
    <row r="2038" spans="2:2" x14ac:dyDescent="0.25">
      <c r="B2038" s="120"/>
    </row>
    <row r="2039" spans="2:2" x14ac:dyDescent="0.25">
      <c r="B2039" s="120"/>
    </row>
    <row r="2040" spans="2:2" x14ac:dyDescent="0.25">
      <c r="B2040" s="120"/>
    </row>
    <row r="2041" spans="2:2" x14ac:dyDescent="0.25">
      <c r="B2041" s="120"/>
    </row>
    <row r="2042" spans="2:2" x14ac:dyDescent="0.25">
      <c r="B2042" s="120"/>
    </row>
    <row r="2043" spans="2:2" x14ac:dyDescent="0.25">
      <c r="B2043" s="120"/>
    </row>
    <row r="2044" spans="2:2" x14ac:dyDescent="0.25">
      <c r="B2044" s="120"/>
    </row>
    <row r="2045" spans="2:2" x14ac:dyDescent="0.25">
      <c r="B2045" s="120"/>
    </row>
    <row r="2046" spans="2:2" x14ac:dyDescent="0.25">
      <c r="B2046" s="120"/>
    </row>
    <row r="2047" spans="2:2" x14ac:dyDescent="0.25">
      <c r="B2047" s="120"/>
    </row>
    <row r="2048" spans="2:2" x14ac:dyDescent="0.25">
      <c r="B2048" s="120"/>
    </row>
    <row r="2049" spans="2:2" x14ac:dyDescent="0.25">
      <c r="B2049" s="120"/>
    </row>
    <row r="2050" spans="2:2" x14ac:dyDescent="0.25">
      <c r="B2050" s="120"/>
    </row>
    <row r="2051" spans="2:2" x14ac:dyDescent="0.25">
      <c r="B2051" s="120"/>
    </row>
    <row r="2052" spans="2:2" x14ac:dyDescent="0.25">
      <c r="B2052" s="120"/>
    </row>
    <row r="2053" spans="2:2" x14ac:dyDescent="0.25">
      <c r="B2053" s="120"/>
    </row>
    <row r="2054" spans="2:2" x14ac:dyDescent="0.25">
      <c r="B2054" s="120"/>
    </row>
    <row r="2055" spans="2:2" x14ac:dyDescent="0.25">
      <c r="B2055" s="120"/>
    </row>
    <row r="2056" spans="2:2" x14ac:dyDescent="0.25">
      <c r="B2056" s="120"/>
    </row>
    <row r="2057" spans="2:2" x14ac:dyDescent="0.25">
      <c r="B2057" s="120"/>
    </row>
    <row r="2058" spans="2:2" x14ac:dyDescent="0.25">
      <c r="B2058" s="120"/>
    </row>
    <row r="2059" spans="2:2" x14ac:dyDescent="0.25">
      <c r="B2059" s="120"/>
    </row>
    <row r="2060" spans="2:2" x14ac:dyDescent="0.25">
      <c r="B2060" s="120"/>
    </row>
    <row r="2061" spans="2:2" x14ac:dyDescent="0.25">
      <c r="B2061" s="120"/>
    </row>
    <row r="2062" spans="2:2" x14ac:dyDescent="0.25">
      <c r="B2062" s="120"/>
    </row>
    <row r="2063" spans="2:2" x14ac:dyDescent="0.25">
      <c r="B2063" s="120"/>
    </row>
    <row r="2064" spans="2:2" x14ac:dyDescent="0.25">
      <c r="B2064" s="120"/>
    </row>
    <row r="2065" spans="2:2" x14ac:dyDescent="0.25">
      <c r="B2065" s="120"/>
    </row>
    <row r="2066" spans="2:2" x14ac:dyDescent="0.25">
      <c r="B2066" s="120"/>
    </row>
    <row r="2067" spans="2:2" x14ac:dyDescent="0.25">
      <c r="B2067" s="120"/>
    </row>
    <row r="2068" spans="2:2" x14ac:dyDescent="0.25">
      <c r="B2068" s="120"/>
    </row>
    <row r="2069" spans="2:2" x14ac:dyDescent="0.25">
      <c r="B2069" s="120"/>
    </row>
    <row r="2070" spans="2:2" x14ac:dyDescent="0.25">
      <c r="B2070" s="120"/>
    </row>
    <row r="2071" spans="2:2" x14ac:dyDescent="0.25">
      <c r="B2071" s="120"/>
    </row>
    <row r="2072" spans="2:2" x14ac:dyDescent="0.25">
      <c r="B2072" s="120"/>
    </row>
    <row r="2073" spans="2:2" x14ac:dyDescent="0.25">
      <c r="B2073" s="120"/>
    </row>
    <row r="2074" spans="2:2" x14ac:dyDescent="0.25">
      <c r="B2074" s="120"/>
    </row>
    <row r="2075" spans="2:2" x14ac:dyDescent="0.25">
      <c r="B2075" s="120"/>
    </row>
    <row r="2076" spans="2:2" x14ac:dyDescent="0.25">
      <c r="B2076" s="120"/>
    </row>
    <row r="2077" spans="2:2" x14ac:dyDescent="0.25">
      <c r="B2077" s="120"/>
    </row>
    <row r="2078" spans="2:2" x14ac:dyDescent="0.25">
      <c r="B2078" s="120"/>
    </row>
    <row r="2079" spans="2:2" x14ac:dyDescent="0.25">
      <c r="B2079" s="120"/>
    </row>
    <row r="2080" spans="2:2" x14ac:dyDescent="0.25">
      <c r="B2080" s="120"/>
    </row>
    <row r="2081" spans="2:2" x14ac:dyDescent="0.25">
      <c r="B2081" s="120"/>
    </row>
    <row r="2082" spans="2:2" x14ac:dyDescent="0.25">
      <c r="B2082" s="120"/>
    </row>
    <row r="2083" spans="2:2" x14ac:dyDescent="0.25">
      <c r="B2083" s="120"/>
    </row>
    <row r="2084" spans="2:2" x14ac:dyDescent="0.25">
      <c r="B2084" s="120"/>
    </row>
    <row r="2085" spans="2:2" x14ac:dyDescent="0.25">
      <c r="B2085" s="120"/>
    </row>
    <row r="2086" spans="2:2" x14ac:dyDescent="0.25">
      <c r="B2086" s="120"/>
    </row>
    <row r="2087" spans="2:2" x14ac:dyDescent="0.25">
      <c r="B2087" s="120"/>
    </row>
    <row r="2088" spans="2:2" x14ac:dyDescent="0.25">
      <c r="B2088" s="120"/>
    </row>
    <row r="2089" spans="2:2" x14ac:dyDescent="0.25">
      <c r="B2089" s="120"/>
    </row>
    <row r="2090" spans="2:2" x14ac:dyDescent="0.25">
      <c r="B2090" s="120"/>
    </row>
    <row r="2091" spans="2:2" x14ac:dyDescent="0.25">
      <c r="B2091" s="120"/>
    </row>
    <row r="2092" spans="2:2" x14ac:dyDescent="0.25">
      <c r="B2092" s="120"/>
    </row>
    <row r="2093" spans="2:2" x14ac:dyDescent="0.25">
      <c r="B2093" s="120"/>
    </row>
    <row r="2094" spans="2:2" x14ac:dyDescent="0.25">
      <c r="B2094" s="120"/>
    </row>
    <row r="2095" spans="2:2" x14ac:dyDescent="0.25">
      <c r="B2095" s="120"/>
    </row>
    <row r="2096" spans="2:2" x14ac:dyDescent="0.25">
      <c r="B2096" s="120"/>
    </row>
    <row r="2097" spans="2:2" x14ac:dyDescent="0.25">
      <c r="B2097" s="120"/>
    </row>
    <row r="2098" spans="2:2" x14ac:dyDescent="0.25">
      <c r="B2098" s="120"/>
    </row>
    <row r="2099" spans="2:2" x14ac:dyDescent="0.25">
      <c r="B2099" s="120"/>
    </row>
    <row r="2100" spans="2:2" x14ac:dyDescent="0.25">
      <c r="B2100" s="120"/>
    </row>
    <row r="2101" spans="2:2" x14ac:dyDescent="0.25">
      <c r="B2101" s="120"/>
    </row>
    <row r="2102" spans="2:2" x14ac:dyDescent="0.25">
      <c r="B2102" s="120"/>
    </row>
    <row r="2103" spans="2:2" x14ac:dyDescent="0.25">
      <c r="B2103" s="120"/>
    </row>
    <row r="2104" spans="2:2" x14ac:dyDescent="0.25">
      <c r="B2104" s="120"/>
    </row>
    <row r="2105" spans="2:2" x14ac:dyDescent="0.25">
      <c r="B2105" s="120"/>
    </row>
    <row r="2106" spans="2:2" x14ac:dyDescent="0.25">
      <c r="B2106" s="120"/>
    </row>
    <row r="2107" spans="2:2" x14ac:dyDescent="0.25">
      <c r="B2107" s="120"/>
    </row>
    <row r="2108" spans="2:2" x14ac:dyDescent="0.25">
      <c r="B2108" s="120"/>
    </row>
    <row r="2109" spans="2:2" x14ac:dyDescent="0.25">
      <c r="B2109" s="120"/>
    </row>
    <row r="2110" spans="2:2" x14ac:dyDescent="0.25">
      <c r="B2110" s="120"/>
    </row>
    <row r="2111" spans="2:2" x14ac:dyDescent="0.25">
      <c r="B2111" s="120"/>
    </row>
    <row r="2112" spans="2:2" x14ac:dyDescent="0.25">
      <c r="B2112" s="120"/>
    </row>
    <row r="2113" spans="2:2" x14ac:dyDescent="0.25">
      <c r="B2113" s="120"/>
    </row>
    <row r="2114" spans="2:2" x14ac:dyDescent="0.25">
      <c r="B2114" s="120"/>
    </row>
    <row r="2115" spans="2:2" x14ac:dyDescent="0.25">
      <c r="B2115" s="120"/>
    </row>
    <row r="2116" spans="2:2" x14ac:dyDescent="0.25">
      <c r="B2116" s="120"/>
    </row>
    <row r="2117" spans="2:2" x14ac:dyDescent="0.25">
      <c r="B2117" s="120"/>
    </row>
    <row r="2118" spans="2:2" x14ac:dyDescent="0.25">
      <c r="B2118" s="120"/>
    </row>
    <row r="2119" spans="2:2" x14ac:dyDescent="0.25">
      <c r="B2119" s="120"/>
    </row>
    <row r="2120" spans="2:2" x14ac:dyDescent="0.25">
      <c r="B2120" s="120"/>
    </row>
    <row r="2121" spans="2:2" x14ac:dyDescent="0.25">
      <c r="B2121" s="120"/>
    </row>
    <row r="2122" spans="2:2" x14ac:dyDescent="0.25">
      <c r="B2122" s="120"/>
    </row>
    <row r="2123" spans="2:2" x14ac:dyDescent="0.25">
      <c r="B2123" s="120"/>
    </row>
    <row r="2124" spans="2:2" x14ac:dyDescent="0.25">
      <c r="B2124" s="120"/>
    </row>
    <row r="2125" spans="2:2" x14ac:dyDescent="0.25">
      <c r="B2125" s="120"/>
    </row>
    <row r="2126" spans="2:2" x14ac:dyDescent="0.25">
      <c r="B2126" s="120"/>
    </row>
    <row r="2127" spans="2:2" x14ac:dyDescent="0.25">
      <c r="B2127" s="120"/>
    </row>
    <row r="2128" spans="2:2" x14ac:dyDescent="0.25">
      <c r="B2128" s="120"/>
    </row>
    <row r="2129" spans="2:2" x14ac:dyDescent="0.25">
      <c r="B2129" s="120"/>
    </row>
    <row r="2130" spans="2:2" x14ac:dyDescent="0.25">
      <c r="B2130" s="120"/>
    </row>
    <row r="2131" spans="2:2" x14ac:dyDescent="0.25">
      <c r="B2131" s="120"/>
    </row>
    <row r="2132" spans="2:2" x14ac:dyDescent="0.25">
      <c r="B2132" s="120"/>
    </row>
    <row r="2133" spans="2:2" x14ac:dyDescent="0.25">
      <c r="B2133" s="120"/>
    </row>
    <row r="2134" spans="2:2" x14ac:dyDescent="0.25">
      <c r="B2134" s="120"/>
    </row>
    <row r="2135" spans="2:2" x14ac:dyDescent="0.25">
      <c r="B2135" s="120"/>
    </row>
    <row r="2136" spans="2:2" x14ac:dyDescent="0.25">
      <c r="B2136" s="120"/>
    </row>
    <row r="2137" spans="2:2" x14ac:dyDescent="0.25">
      <c r="B2137" s="120"/>
    </row>
    <row r="2138" spans="2:2" x14ac:dyDescent="0.25">
      <c r="B2138" s="120"/>
    </row>
    <row r="2139" spans="2:2" x14ac:dyDescent="0.25">
      <c r="B2139" s="120"/>
    </row>
    <row r="2140" spans="2:2" x14ac:dyDescent="0.25">
      <c r="B2140" s="120"/>
    </row>
    <row r="2141" spans="2:2" x14ac:dyDescent="0.25">
      <c r="B2141" s="120"/>
    </row>
    <row r="2142" spans="2:2" x14ac:dyDescent="0.25">
      <c r="B2142" s="120"/>
    </row>
    <row r="2143" spans="2:2" x14ac:dyDescent="0.25">
      <c r="B2143" s="120"/>
    </row>
    <row r="2144" spans="2:2" x14ac:dyDescent="0.25">
      <c r="B2144" s="120"/>
    </row>
    <row r="2145" spans="2:2" x14ac:dyDescent="0.25">
      <c r="B2145" s="120"/>
    </row>
    <row r="2146" spans="2:2" x14ac:dyDescent="0.25">
      <c r="B2146" s="120"/>
    </row>
    <row r="2147" spans="2:2" x14ac:dyDescent="0.25">
      <c r="B2147" s="120"/>
    </row>
    <row r="2148" spans="2:2" x14ac:dyDescent="0.25">
      <c r="B2148" s="120"/>
    </row>
    <row r="2149" spans="2:2" x14ac:dyDescent="0.25">
      <c r="B2149" s="120"/>
    </row>
    <row r="2150" spans="2:2" x14ac:dyDescent="0.25">
      <c r="B2150" s="120"/>
    </row>
    <row r="2151" spans="2:2" x14ac:dyDescent="0.25">
      <c r="B2151" s="120"/>
    </row>
    <row r="2152" spans="2:2" x14ac:dyDescent="0.25">
      <c r="B2152" s="120"/>
    </row>
    <row r="2153" spans="2:2" x14ac:dyDescent="0.25">
      <c r="B2153" s="120"/>
    </row>
    <row r="2154" spans="2:2" x14ac:dyDescent="0.25">
      <c r="B2154" s="120"/>
    </row>
    <row r="2155" spans="2:2" x14ac:dyDescent="0.25">
      <c r="B2155" s="120"/>
    </row>
    <row r="2156" spans="2:2" x14ac:dyDescent="0.25">
      <c r="B2156" s="120"/>
    </row>
    <row r="2157" spans="2:2" x14ac:dyDescent="0.25">
      <c r="B2157" s="120"/>
    </row>
    <row r="2158" spans="2:2" x14ac:dyDescent="0.25">
      <c r="B2158" s="120"/>
    </row>
    <row r="2159" spans="2:2" x14ac:dyDescent="0.25">
      <c r="B2159" s="120"/>
    </row>
    <row r="2160" spans="2:2" x14ac:dyDescent="0.25">
      <c r="B2160" s="120"/>
    </row>
    <row r="2161" spans="2:2" x14ac:dyDescent="0.25">
      <c r="B2161" s="120"/>
    </row>
    <row r="2162" spans="2:2" x14ac:dyDescent="0.25">
      <c r="B2162" s="120"/>
    </row>
    <row r="2163" spans="2:2" x14ac:dyDescent="0.25">
      <c r="B2163" s="120"/>
    </row>
    <row r="2164" spans="2:2" x14ac:dyDescent="0.25">
      <c r="B2164" s="120"/>
    </row>
    <row r="2165" spans="2:2" x14ac:dyDescent="0.25">
      <c r="B2165" s="120"/>
    </row>
    <row r="2166" spans="2:2" x14ac:dyDescent="0.25">
      <c r="B2166" s="120"/>
    </row>
    <row r="2167" spans="2:2" x14ac:dyDescent="0.25">
      <c r="B2167" s="120"/>
    </row>
    <row r="2168" spans="2:2" x14ac:dyDescent="0.25">
      <c r="B2168" s="120"/>
    </row>
    <row r="2169" spans="2:2" x14ac:dyDescent="0.25">
      <c r="B2169" s="120"/>
    </row>
    <row r="2170" spans="2:2" x14ac:dyDescent="0.25">
      <c r="B2170" s="120"/>
    </row>
    <row r="2171" spans="2:2" x14ac:dyDescent="0.25">
      <c r="B2171" s="120"/>
    </row>
    <row r="2172" spans="2:2" x14ac:dyDescent="0.25">
      <c r="B2172" s="120"/>
    </row>
    <row r="2173" spans="2:2" x14ac:dyDescent="0.25">
      <c r="B2173" s="120"/>
    </row>
    <row r="2174" spans="2:2" x14ac:dyDescent="0.25">
      <c r="B2174" s="120"/>
    </row>
    <row r="2175" spans="2:2" x14ac:dyDescent="0.25">
      <c r="B2175" s="120"/>
    </row>
    <row r="2176" spans="2:2" x14ac:dyDescent="0.25">
      <c r="B2176" s="120"/>
    </row>
    <row r="2177" spans="2:2" x14ac:dyDescent="0.25">
      <c r="B2177" s="120"/>
    </row>
    <row r="2178" spans="2:2" x14ac:dyDescent="0.25">
      <c r="B2178" s="120"/>
    </row>
    <row r="2179" spans="2:2" x14ac:dyDescent="0.25">
      <c r="B2179" s="120"/>
    </row>
    <row r="2180" spans="2:2" x14ac:dyDescent="0.25">
      <c r="B2180" s="120"/>
    </row>
    <row r="2181" spans="2:2" x14ac:dyDescent="0.25">
      <c r="B2181" s="120"/>
    </row>
    <row r="2182" spans="2:2" x14ac:dyDescent="0.25">
      <c r="B2182" s="120"/>
    </row>
    <row r="2183" spans="2:2" x14ac:dyDescent="0.25">
      <c r="B2183" s="120"/>
    </row>
    <row r="2184" spans="2:2" x14ac:dyDescent="0.25">
      <c r="B2184" s="120"/>
    </row>
    <row r="2185" spans="2:2" x14ac:dyDescent="0.25">
      <c r="B2185" s="120"/>
    </row>
    <row r="2186" spans="2:2" x14ac:dyDescent="0.25">
      <c r="B2186" s="120"/>
    </row>
    <row r="2187" spans="2:2" x14ac:dyDescent="0.25">
      <c r="B2187" s="120"/>
    </row>
    <row r="2188" spans="2:2" x14ac:dyDescent="0.25">
      <c r="B2188" s="120"/>
    </row>
    <row r="2189" spans="2:2" x14ac:dyDescent="0.25">
      <c r="B2189" s="120"/>
    </row>
    <row r="2190" spans="2:2" x14ac:dyDescent="0.25">
      <c r="B2190" s="120"/>
    </row>
    <row r="2191" spans="2:2" x14ac:dyDescent="0.25">
      <c r="B2191" s="120"/>
    </row>
    <row r="2192" spans="2:2" x14ac:dyDescent="0.25">
      <c r="B2192" s="120"/>
    </row>
    <row r="2193" spans="2:2" x14ac:dyDescent="0.25">
      <c r="B2193" s="120"/>
    </row>
    <row r="2194" spans="2:2" x14ac:dyDescent="0.25">
      <c r="B2194" s="120"/>
    </row>
    <row r="2195" spans="2:2" x14ac:dyDescent="0.25">
      <c r="B2195" s="120"/>
    </row>
    <row r="2196" spans="2:2" x14ac:dyDescent="0.25">
      <c r="B2196" s="120"/>
    </row>
    <row r="2197" spans="2:2" x14ac:dyDescent="0.25">
      <c r="B2197" s="120"/>
    </row>
    <row r="2198" spans="2:2" x14ac:dyDescent="0.25">
      <c r="B2198" s="120"/>
    </row>
    <row r="2199" spans="2:2" x14ac:dyDescent="0.25">
      <c r="B2199" s="120"/>
    </row>
    <row r="2200" spans="2:2" x14ac:dyDescent="0.25">
      <c r="B2200" s="120"/>
    </row>
    <row r="2201" spans="2:2" x14ac:dyDescent="0.25">
      <c r="B2201" s="120"/>
    </row>
    <row r="2202" spans="2:2" x14ac:dyDescent="0.25">
      <c r="B2202" s="120"/>
    </row>
    <row r="2203" spans="2:2" x14ac:dyDescent="0.25">
      <c r="B2203" s="120"/>
    </row>
    <row r="2204" spans="2:2" x14ac:dyDescent="0.25">
      <c r="B2204" s="120"/>
    </row>
    <row r="2205" spans="2:2" x14ac:dyDescent="0.25">
      <c r="B2205" s="120"/>
    </row>
    <row r="2206" spans="2:2" x14ac:dyDescent="0.25">
      <c r="B2206" s="120"/>
    </row>
    <row r="2207" spans="2:2" x14ac:dyDescent="0.25">
      <c r="B2207" s="120"/>
    </row>
    <row r="2208" spans="2:2" x14ac:dyDescent="0.25">
      <c r="B2208" s="120"/>
    </row>
    <row r="2209" spans="2:2" x14ac:dyDescent="0.25">
      <c r="B2209" s="120"/>
    </row>
    <row r="2210" spans="2:2" x14ac:dyDescent="0.25">
      <c r="B2210" s="120"/>
    </row>
    <row r="2211" spans="2:2" x14ac:dyDescent="0.25">
      <c r="B2211" s="120"/>
    </row>
    <row r="2212" spans="2:2" x14ac:dyDescent="0.25">
      <c r="B2212" s="120"/>
    </row>
    <row r="2213" spans="2:2" x14ac:dyDescent="0.25">
      <c r="B2213" s="120"/>
    </row>
    <row r="2214" spans="2:2" x14ac:dyDescent="0.25">
      <c r="B2214" s="120"/>
    </row>
    <row r="2215" spans="2:2" x14ac:dyDescent="0.25">
      <c r="B2215" s="120"/>
    </row>
    <row r="2216" spans="2:2" x14ac:dyDescent="0.25">
      <c r="B2216" s="120"/>
    </row>
    <row r="2217" spans="2:2" x14ac:dyDescent="0.25">
      <c r="B2217" s="120"/>
    </row>
    <row r="2218" spans="2:2" x14ac:dyDescent="0.25">
      <c r="B2218" s="120"/>
    </row>
    <row r="2219" spans="2:2" x14ac:dyDescent="0.25">
      <c r="B2219" s="120"/>
    </row>
    <row r="2220" spans="2:2" x14ac:dyDescent="0.25">
      <c r="B2220" s="120"/>
    </row>
    <row r="2221" spans="2:2" x14ac:dyDescent="0.25">
      <c r="B2221" s="120"/>
    </row>
    <row r="2222" spans="2:2" x14ac:dyDescent="0.25">
      <c r="B2222" s="120"/>
    </row>
    <row r="2223" spans="2:2" x14ac:dyDescent="0.25">
      <c r="B2223" s="120"/>
    </row>
    <row r="2224" spans="2:2" x14ac:dyDescent="0.25">
      <c r="B2224" s="120"/>
    </row>
    <row r="2225" spans="2:2" x14ac:dyDescent="0.25">
      <c r="B2225" s="120"/>
    </row>
    <row r="2226" spans="2:2" x14ac:dyDescent="0.25">
      <c r="B2226" s="120"/>
    </row>
    <row r="2227" spans="2:2" x14ac:dyDescent="0.25">
      <c r="B2227" s="120"/>
    </row>
    <row r="2228" spans="2:2" x14ac:dyDescent="0.25">
      <c r="B2228" s="120"/>
    </row>
    <row r="2229" spans="2:2" x14ac:dyDescent="0.25">
      <c r="B2229" s="120"/>
    </row>
    <row r="2230" spans="2:2" x14ac:dyDescent="0.25">
      <c r="B2230" s="120"/>
    </row>
    <row r="2231" spans="2:2" x14ac:dyDescent="0.25">
      <c r="B2231" s="120"/>
    </row>
    <row r="2232" spans="2:2" x14ac:dyDescent="0.25">
      <c r="B2232" s="120"/>
    </row>
    <row r="2233" spans="2:2" x14ac:dyDescent="0.25">
      <c r="B2233" s="120"/>
    </row>
    <row r="2234" spans="2:2" x14ac:dyDescent="0.25">
      <c r="B2234" s="120"/>
    </row>
    <row r="2235" spans="2:2" x14ac:dyDescent="0.25">
      <c r="B2235" s="120"/>
    </row>
    <row r="2236" spans="2:2" x14ac:dyDescent="0.25">
      <c r="B2236" s="120"/>
    </row>
    <row r="2237" spans="2:2" x14ac:dyDescent="0.25">
      <c r="B2237" s="120"/>
    </row>
    <row r="2238" spans="2:2" x14ac:dyDescent="0.25">
      <c r="B2238" s="120"/>
    </row>
    <row r="2239" spans="2:2" x14ac:dyDescent="0.25">
      <c r="B2239" s="120"/>
    </row>
    <row r="2240" spans="2:2" x14ac:dyDescent="0.25">
      <c r="B2240" s="120"/>
    </row>
    <row r="2241" spans="2:2" x14ac:dyDescent="0.25">
      <c r="B2241" s="120"/>
    </row>
    <row r="2242" spans="2:2" x14ac:dyDescent="0.25">
      <c r="B2242" s="120"/>
    </row>
    <row r="2243" spans="2:2" x14ac:dyDescent="0.25">
      <c r="B2243" s="120"/>
    </row>
    <row r="2244" spans="2:2" x14ac:dyDescent="0.25">
      <c r="B2244" s="120"/>
    </row>
    <row r="2245" spans="2:2" x14ac:dyDescent="0.25">
      <c r="B2245" s="120"/>
    </row>
    <row r="2246" spans="2:2" x14ac:dyDescent="0.25">
      <c r="B2246" s="120"/>
    </row>
    <row r="2247" spans="2:2" x14ac:dyDescent="0.25">
      <c r="B2247" s="120"/>
    </row>
    <row r="2248" spans="2:2" x14ac:dyDescent="0.25">
      <c r="B2248" s="120"/>
    </row>
    <row r="2249" spans="2:2" x14ac:dyDescent="0.25">
      <c r="B2249" s="120"/>
    </row>
    <row r="2250" spans="2:2" x14ac:dyDescent="0.25">
      <c r="B2250" s="120"/>
    </row>
    <row r="2251" spans="2:2" x14ac:dyDescent="0.25">
      <c r="B2251" s="120"/>
    </row>
    <row r="2252" spans="2:2" x14ac:dyDescent="0.25">
      <c r="B2252" s="120"/>
    </row>
    <row r="2253" spans="2:2" x14ac:dyDescent="0.25">
      <c r="B2253" s="120"/>
    </row>
    <row r="2254" spans="2:2" x14ac:dyDescent="0.25">
      <c r="B2254" s="120"/>
    </row>
    <row r="2255" spans="2:2" x14ac:dyDescent="0.25">
      <c r="B2255" s="120"/>
    </row>
    <row r="2256" spans="2:2" x14ac:dyDescent="0.25">
      <c r="B2256" s="120"/>
    </row>
    <row r="2257" spans="2:2" x14ac:dyDescent="0.25">
      <c r="B2257" s="120"/>
    </row>
    <row r="2258" spans="2:2" x14ac:dyDescent="0.25">
      <c r="B2258" s="120"/>
    </row>
    <row r="2259" spans="2:2" x14ac:dyDescent="0.25">
      <c r="B2259" s="120"/>
    </row>
    <row r="2260" spans="2:2" x14ac:dyDescent="0.25">
      <c r="B2260" s="120"/>
    </row>
    <row r="2261" spans="2:2" x14ac:dyDescent="0.25">
      <c r="B2261" s="120"/>
    </row>
    <row r="2262" spans="2:2" x14ac:dyDescent="0.25">
      <c r="B2262" s="120"/>
    </row>
    <row r="2263" spans="2:2" x14ac:dyDescent="0.25">
      <c r="B2263" s="120"/>
    </row>
    <row r="2264" spans="2:2" x14ac:dyDescent="0.25">
      <c r="B2264" s="120"/>
    </row>
    <row r="2265" spans="2:2" x14ac:dyDescent="0.25">
      <c r="B2265" s="120"/>
    </row>
    <row r="2266" spans="2:2" x14ac:dyDescent="0.25">
      <c r="B2266" s="120"/>
    </row>
    <row r="2267" spans="2:2" x14ac:dyDescent="0.25">
      <c r="B2267" s="120"/>
    </row>
    <row r="2268" spans="2:2" x14ac:dyDescent="0.25">
      <c r="B2268" s="120"/>
    </row>
    <row r="2269" spans="2:2" x14ac:dyDescent="0.25">
      <c r="B2269" s="120"/>
    </row>
    <row r="2270" spans="2:2" x14ac:dyDescent="0.25">
      <c r="B2270" s="120"/>
    </row>
    <row r="2271" spans="2:2" x14ac:dyDescent="0.25">
      <c r="B2271" s="120"/>
    </row>
    <row r="2272" spans="2:2" x14ac:dyDescent="0.25">
      <c r="B2272" s="120"/>
    </row>
    <row r="2273" spans="2:2" x14ac:dyDescent="0.25">
      <c r="B2273" s="120"/>
    </row>
    <row r="2274" spans="2:2" x14ac:dyDescent="0.25">
      <c r="B2274" s="120"/>
    </row>
    <row r="2275" spans="2:2" x14ac:dyDescent="0.25">
      <c r="B2275" s="120"/>
    </row>
    <row r="2276" spans="2:2" x14ac:dyDescent="0.25">
      <c r="B2276" s="120"/>
    </row>
    <row r="2277" spans="2:2" x14ac:dyDescent="0.25">
      <c r="B2277" s="120"/>
    </row>
    <row r="2278" spans="2:2" x14ac:dyDescent="0.25">
      <c r="B2278" s="120"/>
    </row>
    <row r="2279" spans="2:2" x14ac:dyDescent="0.25">
      <c r="B2279" s="120"/>
    </row>
    <row r="2280" spans="2:2" x14ac:dyDescent="0.25">
      <c r="B2280" s="120"/>
    </row>
    <row r="2281" spans="2:2" x14ac:dyDescent="0.25">
      <c r="B2281" s="120"/>
    </row>
    <row r="2282" spans="2:2" x14ac:dyDescent="0.25">
      <c r="B2282" s="120"/>
    </row>
    <row r="2283" spans="2:2" x14ac:dyDescent="0.25">
      <c r="B2283" s="120"/>
    </row>
    <row r="2284" spans="2:2" x14ac:dyDescent="0.25">
      <c r="B2284" s="120"/>
    </row>
    <row r="2285" spans="2:2" x14ac:dyDescent="0.25">
      <c r="B2285" s="120"/>
    </row>
    <row r="2286" spans="2:2" x14ac:dyDescent="0.25">
      <c r="B2286" s="120"/>
    </row>
    <row r="2287" spans="2:2" x14ac:dyDescent="0.25">
      <c r="B2287" s="120"/>
    </row>
    <row r="2288" spans="2:2" x14ac:dyDescent="0.25">
      <c r="B2288" s="120"/>
    </row>
    <row r="2289" spans="2:2" x14ac:dyDescent="0.25">
      <c r="B2289" s="120"/>
    </row>
    <row r="2290" spans="2:2" x14ac:dyDescent="0.25">
      <c r="B2290" s="120"/>
    </row>
    <row r="2291" spans="2:2" x14ac:dyDescent="0.25">
      <c r="B2291" s="120"/>
    </row>
    <row r="2292" spans="2:2" x14ac:dyDescent="0.25">
      <c r="B2292" s="120"/>
    </row>
    <row r="2293" spans="2:2" x14ac:dyDescent="0.25">
      <c r="B2293" s="120"/>
    </row>
    <row r="2294" spans="2:2" x14ac:dyDescent="0.25">
      <c r="B2294" s="120"/>
    </row>
    <row r="2295" spans="2:2" x14ac:dyDescent="0.25">
      <c r="B2295" s="120"/>
    </row>
    <row r="2296" spans="2:2" x14ac:dyDescent="0.25">
      <c r="B2296" s="120"/>
    </row>
    <row r="2297" spans="2:2" x14ac:dyDescent="0.25">
      <c r="B2297" s="120"/>
    </row>
    <row r="2298" spans="2:2" x14ac:dyDescent="0.25">
      <c r="B2298" s="120"/>
    </row>
    <row r="2299" spans="2:2" x14ac:dyDescent="0.25">
      <c r="B2299" s="120"/>
    </row>
    <row r="2300" spans="2:2" x14ac:dyDescent="0.25">
      <c r="B2300" s="120"/>
    </row>
    <row r="2301" spans="2:2" x14ac:dyDescent="0.25">
      <c r="B2301" s="120"/>
    </row>
    <row r="2302" spans="2:2" x14ac:dyDescent="0.25">
      <c r="B2302" s="120"/>
    </row>
    <row r="2303" spans="2:2" x14ac:dyDescent="0.25">
      <c r="B2303" s="120"/>
    </row>
    <row r="2304" spans="2:2" x14ac:dyDescent="0.25">
      <c r="B2304" s="120"/>
    </row>
    <row r="2305" spans="2:2" x14ac:dyDescent="0.25">
      <c r="B2305" s="120"/>
    </row>
    <row r="2306" spans="2:2" x14ac:dyDescent="0.25">
      <c r="B2306" s="120"/>
    </row>
    <row r="2307" spans="2:2" x14ac:dyDescent="0.25">
      <c r="B2307" s="120"/>
    </row>
    <row r="2308" spans="2:2" x14ac:dyDescent="0.25">
      <c r="B2308" s="120"/>
    </row>
    <row r="2309" spans="2:2" x14ac:dyDescent="0.25">
      <c r="B2309" s="120"/>
    </row>
    <row r="2310" spans="2:2" x14ac:dyDescent="0.25">
      <c r="B2310" s="120"/>
    </row>
    <row r="2311" spans="2:2" x14ac:dyDescent="0.25">
      <c r="B2311" s="120"/>
    </row>
    <row r="2312" spans="2:2" x14ac:dyDescent="0.25">
      <c r="B2312" s="120"/>
    </row>
    <row r="2313" spans="2:2" x14ac:dyDescent="0.25">
      <c r="B2313" s="120"/>
    </row>
    <row r="2314" spans="2:2" x14ac:dyDescent="0.25">
      <c r="B2314" s="120"/>
    </row>
    <row r="2315" spans="2:2" x14ac:dyDescent="0.25">
      <c r="B2315" s="120"/>
    </row>
    <row r="2316" spans="2:2" x14ac:dyDescent="0.25">
      <c r="B2316" s="120"/>
    </row>
    <row r="2317" spans="2:2" x14ac:dyDescent="0.25">
      <c r="B2317" s="120"/>
    </row>
    <row r="2318" spans="2:2" x14ac:dyDescent="0.25">
      <c r="B2318" s="120"/>
    </row>
    <row r="2319" spans="2:2" x14ac:dyDescent="0.25">
      <c r="B2319" s="120"/>
    </row>
    <row r="2320" spans="2:2" x14ac:dyDescent="0.25">
      <c r="B2320" s="120"/>
    </row>
    <row r="2321" spans="2:2" x14ac:dyDescent="0.25">
      <c r="B2321" s="120"/>
    </row>
    <row r="2322" spans="2:2" x14ac:dyDescent="0.25">
      <c r="B2322" s="120"/>
    </row>
    <row r="2323" spans="2:2" x14ac:dyDescent="0.25">
      <c r="B2323" s="120"/>
    </row>
    <row r="2324" spans="2:2" x14ac:dyDescent="0.25">
      <c r="B2324" s="120"/>
    </row>
    <row r="2325" spans="2:2" x14ac:dyDescent="0.25">
      <c r="B2325" s="120"/>
    </row>
    <row r="2326" spans="2:2" x14ac:dyDescent="0.25">
      <c r="B2326" s="120"/>
    </row>
    <row r="2327" spans="2:2" x14ac:dyDescent="0.25">
      <c r="B2327" s="120"/>
    </row>
    <row r="2328" spans="2:2" x14ac:dyDescent="0.25">
      <c r="B2328" s="120"/>
    </row>
    <row r="2329" spans="2:2" x14ac:dyDescent="0.25">
      <c r="B2329" s="120"/>
    </row>
    <row r="2330" spans="2:2" x14ac:dyDescent="0.25">
      <c r="B2330" s="120"/>
    </row>
    <row r="2331" spans="2:2" x14ac:dyDescent="0.25">
      <c r="B2331" s="120"/>
    </row>
    <row r="2332" spans="2:2" x14ac:dyDescent="0.25">
      <c r="B2332" s="120"/>
    </row>
    <row r="2333" spans="2:2" x14ac:dyDescent="0.25">
      <c r="B2333" s="120"/>
    </row>
    <row r="2334" spans="2:2" x14ac:dyDescent="0.25">
      <c r="B2334" s="120"/>
    </row>
    <row r="2335" spans="2:2" x14ac:dyDescent="0.25">
      <c r="B2335" s="120"/>
    </row>
    <row r="2336" spans="2:2" x14ac:dyDescent="0.25">
      <c r="B2336" s="120"/>
    </row>
    <row r="2337" spans="2:2" x14ac:dyDescent="0.25">
      <c r="B2337" s="120"/>
    </row>
    <row r="2338" spans="2:2" x14ac:dyDescent="0.25">
      <c r="B2338" s="120"/>
    </row>
    <row r="2339" spans="2:2" x14ac:dyDescent="0.25">
      <c r="B2339" s="120"/>
    </row>
    <row r="2340" spans="2:2" x14ac:dyDescent="0.25">
      <c r="B2340" s="120"/>
    </row>
    <row r="2341" spans="2:2" x14ac:dyDescent="0.25">
      <c r="B2341" s="120"/>
    </row>
    <row r="2342" spans="2:2" x14ac:dyDescent="0.25">
      <c r="B2342" s="120"/>
    </row>
    <row r="2343" spans="2:2" x14ac:dyDescent="0.25">
      <c r="B2343" s="120"/>
    </row>
    <row r="2344" spans="2:2" x14ac:dyDescent="0.25">
      <c r="B2344" s="120"/>
    </row>
    <row r="2345" spans="2:2" x14ac:dyDescent="0.25">
      <c r="B2345" s="120"/>
    </row>
    <row r="2346" spans="2:2" x14ac:dyDescent="0.25">
      <c r="B2346" s="120"/>
    </row>
    <row r="2347" spans="2:2" x14ac:dyDescent="0.25">
      <c r="B2347" s="120"/>
    </row>
    <row r="2348" spans="2:2" x14ac:dyDescent="0.25">
      <c r="B2348" s="120"/>
    </row>
    <row r="2349" spans="2:2" x14ac:dyDescent="0.25">
      <c r="B2349" s="120"/>
    </row>
    <row r="2350" spans="2:2" x14ac:dyDescent="0.25">
      <c r="B2350" s="120"/>
    </row>
    <row r="2351" spans="2:2" x14ac:dyDescent="0.25">
      <c r="B2351" s="120"/>
    </row>
    <row r="2352" spans="2:2" x14ac:dyDescent="0.25">
      <c r="B2352" s="120"/>
    </row>
    <row r="2353" spans="2:2" x14ac:dyDescent="0.25">
      <c r="B2353" s="120"/>
    </row>
    <row r="2354" spans="2:2" x14ac:dyDescent="0.25">
      <c r="B2354" s="120"/>
    </row>
    <row r="2355" spans="2:2" x14ac:dyDescent="0.25">
      <c r="B2355" s="120"/>
    </row>
    <row r="2356" spans="2:2" x14ac:dyDescent="0.25">
      <c r="B2356" s="120"/>
    </row>
    <row r="2357" spans="2:2" x14ac:dyDescent="0.25">
      <c r="B2357" s="120"/>
    </row>
    <row r="2358" spans="2:2" x14ac:dyDescent="0.25">
      <c r="B2358" s="120"/>
    </row>
    <row r="2359" spans="2:2" x14ac:dyDescent="0.25">
      <c r="B2359" s="120"/>
    </row>
    <row r="2360" spans="2:2" x14ac:dyDescent="0.25">
      <c r="B2360" s="120"/>
    </row>
    <row r="2361" spans="2:2" x14ac:dyDescent="0.25">
      <c r="B2361" s="120"/>
    </row>
    <row r="2362" spans="2:2" x14ac:dyDescent="0.25">
      <c r="B2362" s="120"/>
    </row>
    <row r="2363" spans="2:2" x14ac:dyDescent="0.25">
      <c r="B2363" s="120"/>
    </row>
    <row r="2364" spans="2:2" x14ac:dyDescent="0.25">
      <c r="B2364" s="120"/>
    </row>
    <row r="2365" spans="2:2" x14ac:dyDescent="0.25">
      <c r="B2365" s="120"/>
    </row>
    <row r="2366" spans="2:2" x14ac:dyDescent="0.25">
      <c r="B2366" s="120"/>
    </row>
    <row r="2367" spans="2:2" x14ac:dyDescent="0.25">
      <c r="B2367" s="120"/>
    </row>
    <row r="2368" spans="2:2" x14ac:dyDescent="0.25">
      <c r="B2368" s="120"/>
    </row>
    <row r="2369" spans="2:2" x14ac:dyDescent="0.25">
      <c r="B2369" s="120"/>
    </row>
    <row r="2370" spans="2:2" x14ac:dyDescent="0.25">
      <c r="B2370" s="120"/>
    </row>
    <row r="2371" spans="2:2" x14ac:dyDescent="0.25">
      <c r="B2371" s="120"/>
    </row>
    <row r="2372" spans="2:2" x14ac:dyDescent="0.25">
      <c r="B2372" s="120"/>
    </row>
    <row r="2373" spans="2:2" x14ac:dyDescent="0.25">
      <c r="B2373" s="120"/>
    </row>
    <row r="2374" spans="2:2" x14ac:dyDescent="0.25">
      <c r="B2374" s="120"/>
    </row>
    <row r="2375" spans="2:2" x14ac:dyDescent="0.25">
      <c r="B2375" s="120"/>
    </row>
    <row r="2376" spans="2:2" x14ac:dyDescent="0.25">
      <c r="B2376" s="120"/>
    </row>
    <row r="2377" spans="2:2" x14ac:dyDescent="0.25">
      <c r="B2377" s="120"/>
    </row>
    <row r="2378" spans="2:2" x14ac:dyDescent="0.25">
      <c r="B2378" s="120"/>
    </row>
    <row r="2379" spans="2:2" x14ac:dyDescent="0.25">
      <c r="B2379" s="120"/>
    </row>
    <row r="2380" spans="2:2" x14ac:dyDescent="0.25">
      <c r="B2380" s="120"/>
    </row>
    <row r="2381" spans="2:2" x14ac:dyDescent="0.25">
      <c r="B2381" s="120"/>
    </row>
    <row r="2382" spans="2:2" x14ac:dyDescent="0.25">
      <c r="B2382" s="120"/>
    </row>
    <row r="2383" spans="2:2" x14ac:dyDescent="0.25">
      <c r="B2383" s="120"/>
    </row>
    <row r="2384" spans="2:2" x14ac:dyDescent="0.25">
      <c r="B2384" s="120"/>
    </row>
    <row r="2385" spans="2:2" x14ac:dyDescent="0.25">
      <c r="B2385" s="120"/>
    </row>
    <row r="2386" spans="2:2" x14ac:dyDescent="0.25">
      <c r="B2386" s="120"/>
    </row>
    <row r="2387" spans="2:2" x14ac:dyDescent="0.25">
      <c r="B2387" s="120"/>
    </row>
    <row r="2388" spans="2:2" x14ac:dyDescent="0.25">
      <c r="B2388" s="120"/>
    </row>
    <row r="2389" spans="2:2" x14ac:dyDescent="0.25">
      <c r="B2389" s="120"/>
    </row>
    <row r="2390" spans="2:2" x14ac:dyDescent="0.25">
      <c r="B2390" s="120"/>
    </row>
    <row r="2391" spans="2:2" x14ac:dyDescent="0.25">
      <c r="B2391" s="120"/>
    </row>
    <row r="2392" spans="2:2" x14ac:dyDescent="0.25">
      <c r="B2392" s="120"/>
    </row>
    <row r="2393" spans="2:2" x14ac:dyDescent="0.25">
      <c r="B2393" s="120"/>
    </row>
    <row r="2394" spans="2:2" x14ac:dyDescent="0.25">
      <c r="B2394" s="120"/>
    </row>
    <row r="2395" spans="2:2" x14ac:dyDescent="0.25">
      <c r="B2395" s="120"/>
    </row>
    <row r="2396" spans="2:2" x14ac:dyDescent="0.25">
      <c r="B2396" s="120"/>
    </row>
    <row r="2397" spans="2:2" x14ac:dyDescent="0.25">
      <c r="B2397" s="120"/>
    </row>
    <row r="2398" spans="2:2" x14ac:dyDescent="0.25">
      <c r="B2398" s="120"/>
    </row>
    <row r="2399" spans="2:2" x14ac:dyDescent="0.25">
      <c r="B2399" s="120"/>
    </row>
    <row r="2400" spans="2:2" x14ac:dyDescent="0.25">
      <c r="B2400" s="120"/>
    </row>
    <row r="2401" spans="2:2" x14ac:dyDescent="0.25">
      <c r="B2401" s="120"/>
    </row>
    <row r="2402" spans="2:2" x14ac:dyDescent="0.25">
      <c r="B2402" s="120"/>
    </row>
    <row r="2403" spans="2:2" x14ac:dyDescent="0.25">
      <c r="B2403" s="120"/>
    </row>
    <row r="2404" spans="2:2" x14ac:dyDescent="0.25">
      <c r="B2404" s="120"/>
    </row>
    <row r="2405" spans="2:2" x14ac:dyDescent="0.25">
      <c r="B2405" s="120"/>
    </row>
    <row r="2406" spans="2:2" x14ac:dyDescent="0.25">
      <c r="B2406" s="120"/>
    </row>
    <row r="2407" spans="2:2" x14ac:dyDescent="0.25">
      <c r="B2407" s="120"/>
    </row>
    <row r="2408" spans="2:2" x14ac:dyDescent="0.25">
      <c r="B2408" s="120"/>
    </row>
    <row r="2409" spans="2:2" x14ac:dyDescent="0.25">
      <c r="B2409" s="120"/>
    </row>
    <row r="2410" spans="2:2" x14ac:dyDescent="0.25">
      <c r="B2410" s="120"/>
    </row>
    <row r="2411" spans="2:2" x14ac:dyDescent="0.25">
      <c r="B2411" s="120"/>
    </row>
    <row r="2412" spans="2:2" x14ac:dyDescent="0.25">
      <c r="B2412" s="120"/>
    </row>
    <row r="2413" spans="2:2" x14ac:dyDescent="0.25">
      <c r="B2413" s="120"/>
    </row>
    <row r="2414" spans="2:2" x14ac:dyDescent="0.25">
      <c r="B2414" s="120"/>
    </row>
    <row r="2415" spans="2:2" x14ac:dyDescent="0.25">
      <c r="B2415" s="120"/>
    </row>
    <row r="2416" spans="2:2" x14ac:dyDescent="0.25">
      <c r="B2416" s="120"/>
    </row>
    <row r="2417" spans="2:2" x14ac:dyDescent="0.25">
      <c r="B2417" s="120"/>
    </row>
    <row r="2418" spans="2:2" x14ac:dyDescent="0.25">
      <c r="B2418" s="120"/>
    </row>
    <row r="2419" spans="2:2" x14ac:dyDescent="0.25">
      <c r="B2419" s="120"/>
    </row>
    <row r="2420" spans="2:2" x14ac:dyDescent="0.25">
      <c r="B2420" s="120"/>
    </row>
    <row r="2421" spans="2:2" x14ac:dyDescent="0.25">
      <c r="B2421" s="120"/>
    </row>
    <row r="2422" spans="2:2" x14ac:dyDescent="0.25">
      <c r="B2422" s="120"/>
    </row>
    <row r="2423" spans="2:2" x14ac:dyDescent="0.25">
      <c r="B2423" s="120"/>
    </row>
    <row r="2424" spans="2:2" x14ac:dyDescent="0.25">
      <c r="B2424" s="120"/>
    </row>
    <row r="2425" spans="2:2" x14ac:dyDescent="0.25">
      <c r="B2425" s="120"/>
    </row>
    <row r="2426" spans="2:2" x14ac:dyDescent="0.25">
      <c r="B2426" s="120"/>
    </row>
    <row r="2427" spans="2:2" x14ac:dyDescent="0.25">
      <c r="B2427" s="120"/>
    </row>
    <row r="2428" spans="2:2" x14ac:dyDescent="0.25">
      <c r="B2428" s="120"/>
    </row>
    <row r="2429" spans="2:2" x14ac:dyDescent="0.25">
      <c r="B2429" s="120"/>
    </row>
    <row r="2430" spans="2:2" x14ac:dyDescent="0.25">
      <c r="B2430" s="120"/>
    </row>
    <row r="2431" spans="2:2" x14ac:dyDescent="0.25">
      <c r="B2431" s="120"/>
    </row>
    <row r="2432" spans="2:2" x14ac:dyDescent="0.25">
      <c r="B2432" s="120"/>
    </row>
    <row r="2433" spans="2:2" x14ac:dyDescent="0.25">
      <c r="B2433" s="120"/>
    </row>
    <row r="2434" spans="2:2" x14ac:dyDescent="0.25">
      <c r="B2434" s="120"/>
    </row>
    <row r="2435" spans="2:2" x14ac:dyDescent="0.25">
      <c r="B2435" s="120"/>
    </row>
    <row r="2436" spans="2:2" x14ac:dyDescent="0.25">
      <c r="B2436" s="120"/>
    </row>
    <row r="2437" spans="2:2" x14ac:dyDescent="0.25">
      <c r="B2437" s="120"/>
    </row>
    <row r="2438" spans="2:2" x14ac:dyDescent="0.25">
      <c r="B2438" s="120"/>
    </row>
    <row r="2439" spans="2:2" x14ac:dyDescent="0.25">
      <c r="B2439" s="120"/>
    </row>
    <row r="2440" spans="2:2" x14ac:dyDescent="0.25">
      <c r="B2440" s="120"/>
    </row>
    <row r="2441" spans="2:2" x14ac:dyDescent="0.25">
      <c r="B2441" s="120"/>
    </row>
    <row r="2442" spans="2:2" x14ac:dyDescent="0.25">
      <c r="B2442" s="120"/>
    </row>
    <row r="2443" spans="2:2" x14ac:dyDescent="0.25">
      <c r="B2443" s="120"/>
    </row>
    <row r="2444" spans="2:2" x14ac:dyDescent="0.25">
      <c r="B2444" s="120"/>
    </row>
    <row r="2445" spans="2:2" x14ac:dyDescent="0.25">
      <c r="B2445" s="120"/>
    </row>
    <row r="2446" spans="2:2" x14ac:dyDescent="0.25">
      <c r="B2446" s="120"/>
    </row>
    <row r="2447" spans="2:2" x14ac:dyDescent="0.25">
      <c r="B2447" s="120"/>
    </row>
    <row r="2448" spans="2:2" x14ac:dyDescent="0.25">
      <c r="B2448" s="120"/>
    </row>
    <row r="2449" spans="2:2" x14ac:dyDescent="0.25">
      <c r="B2449" s="120"/>
    </row>
    <row r="2450" spans="2:2" x14ac:dyDescent="0.25">
      <c r="B2450" s="120"/>
    </row>
    <row r="2451" spans="2:2" x14ac:dyDescent="0.25">
      <c r="B2451" s="120"/>
    </row>
    <row r="2452" spans="2:2" x14ac:dyDescent="0.25">
      <c r="B2452" s="120"/>
    </row>
    <row r="2453" spans="2:2" x14ac:dyDescent="0.25">
      <c r="B2453" s="120"/>
    </row>
    <row r="2454" spans="2:2" x14ac:dyDescent="0.25">
      <c r="B2454" s="120"/>
    </row>
    <row r="2455" spans="2:2" x14ac:dyDescent="0.25">
      <c r="B2455" s="120"/>
    </row>
    <row r="2456" spans="2:2" x14ac:dyDescent="0.25">
      <c r="B2456" s="120"/>
    </row>
    <row r="2457" spans="2:2" x14ac:dyDescent="0.25">
      <c r="B2457" s="120"/>
    </row>
    <row r="2458" spans="2:2" x14ac:dyDescent="0.25">
      <c r="B2458" s="120"/>
    </row>
    <row r="2459" spans="2:2" x14ac:dyDescent="0.25">
      <c r="B2459" s="120"/>
    </row>
    <row r="2460" spans="2:2" x14ac:dyDescent="0.25">
      <c r="B2460" s="120"/>
    </row>
    <row r="2461" spans="2:2" x14ac:dyDescent="0.25">
      <c r="B2461" s="120"/>
    </row>
    <row r="2462" spans="2:2" x14ac:dyDescent="0.25">
      <c r="B2462" s="120"/>
    </row>
    <row r="2463" spans="2:2" x14ac:dyDescent="0.25">
      <c r="B2463" s="120"/>
    </row>
    <row r="2464" spans="2:2" x14ac:dyDescent="0.25">
      <c r="B2464" s="120"/>
    </row>
    <row r="2465" spans="2:2" x14ac:dyDescent="0.25">
      <c r="B2465" s="120"/>
    </row>
    <row r="2466" spans="2:2" x14ac:dyDescent="0.25">
      <c r="B2466" s="120"/>
    </row>
    <row r="2467" spans="2:2" x14ac:dyDescent="0.25">
      <c r="B2467" s="120"/>
    </row>
    <row r="2468" spans="2:2" x14ac:dyDescent="0.25">
      <c r="B2468" s="120"/>
    </row>
    <row r="2469" spans="2:2" x14ac:dyDescent="0.25">
      <c r="B2469" s="120"/>
    </row>
    <row r="2470" spans="2:2" x14ac:dyDescent="0.25">
      <c r="B2470" s="120"/>
    </row>
    <row r="2471" spans="2:2" x14ac:dyDescent="0.25">
      <c r="B2471" s="120"/>
    </row>
    <row r="2472" spans="2:2" x14ac:dyDescent="0.25">
      <c r="B2472" s="120"/>
    </row>
    <row r="2473" spans="2:2" x14ac:dyDescent="0.25">
      <c r="B2473" s="120"/>
    </row>
    <row r="2474" spans="2:2" x14ac:dyDescent="0.25">
      <c r="B2474" s="120"/>
    </row>
    <row r="2475" spans="2:2" x14ac:dyDescent="0.25">
      <c r="B2475" s="120"/>
    </row>
    <row r="2476" spans="2:2" x14ac:dyDescent="0.25">
      <c r="B2476" s="120"/>
    </row>
    <row r="2477" spans="2:2" x14ac:dyDescent="0.25">
      <c r="B2477" s="120"/>
    </row>
    <row r="2478" spans="2:2" x14ac:dyDescent="0.25">
      <c r="B2478" s="120"/>
    </row>
    <row r="2479" spans="2:2" x14ac:dyDescent="0.25">
      <c r="B2479" s="120"/>
    </row>
    <row r="2480" spans="2:2" x14ac:dyDescent="0.25">
      <c r="B2480" s="120"/>
    </row>
    <row r="2481" spans="2:2" x14ac:dyDescent="0.25">
      <c r="B2481" s="120"/>
    </row>
    <row r="2482" spans="2:2" x14ac:dyDescent="0.25">
      <c r="B2482" s="120"/>
    </row>
    <row r="2483" spans="2:2" x14ac:dyDescent="0.25">
      <c r="B2483" s="120"/>
    </row>
    <row r="2484" spans="2:2" x14ac:dyDescent="0.25">
      <c r="B2484" s="120"/>
    </row>
    <row r="2485" spans="2:2" x14ac:dyDescent="0.25">
      <c r="B2485" s="120"/>
    </row>
    <row r="2486" spans="2:2" x14ac:dyDescent="0.25">
      <c r="B2486" s="120"/>
    </row>
    <row r="2487" spans="2:2" x14ac:dyDescent="0.25">
      <c r="B2487" s="120"/>
    </row>
    <row r="2488" spans="2:2" x14ac:dyDescent="0.25">
      <c r="B2488" s="120"/>
    </row>
    <row r="2489" spans="2:2" x14ac:dyDescent="0.25">
      <c r="B2489" s="120"/>
    </row>
    <row r="2490" spans="2:2" x14ac:dyDescent="0.25">
      <c r="B2490" s="120"/>
    </row>
    <row r="2491" spans="2:2" x14ac:dyDescent="0.25">
      <c r="B2491" s="120"/>
    </row>
    <row r="2492" spans="2:2" x14ac:dyDescent="0.25">
      <c r="B2492" s="120"/>
    </row>
    <row r="2493" spans="2:2" x14ac:dyDescent="0.25">
      <c r="B2493" s="120"/>
    </row>
    <row r="2494" spans="2:2" x14ac:dyDescent="0.25">
      <c r="B2494" s="120"/>
    </row>
    <row r="2495" spans="2:2" x14ac:dyDescent="0.25">
      <c r="B2495" s="120"/>
    </row>
    <row r="2496" spans="2:2" x14ac:dyDescent="0.25">
      <c r="B2496" s="120"/>
    </row>
    <row r="2497" spans="2:2" x14ac:dyDescent="0.25">
      <c r="B2497" s="120"/>
    </row>
    <row r="2498" spans="2:2" x14ac:dyDescent="0.25">
      <c r="B2498" s="120"/>
    </row>
    <row r="2499" spans="2:2" x14ac:dyDescent="0.25">
      <c r="B2499" s="120"/>
    </row>
    <row r="2500" spans="2:2" x14ac:dyDescent="0.25">
      <c r="B2500" s="120"/>
    </row>
    <row r="2501" spans="2:2" x14ac:dyDescent="0.25">
      <c r="B2501" s="120"/>
    </row>
    <row r="2502" spans="2:2" x14ac:dyDescent="0.25">
      <c r="B2502" s="120"/>
    </row>
    <row r="2503" spans="2:2" x14ac:dyDescent="0.25">
      <c r="B2503" s="120"/>
    </row>
    <row r="2504" spans="2:2" x14ac:dyDescent="0.25">
      <c r="B2504" s="120"/>
    </row>
    <row r="2505" spans="2:2" x14ac:dyDescent="0.25">
      <c r="B2505" s="120"/>
    </row>
    <row r="2506" spans="2:2" x14ac:dyDescent="0.25">
      <c r="B2506" s="120"/>
    </row>
    <row r="2507" spans="2:2" x14ac:dyDescent="0.25">
      <c r="B2507" s="120"/>
    </row>
    <row r="2508" spans="2:2" x14ac:dyDescent="0.25">
      <c r="B2508" s="120"/>
    </row>
    <row r="2509" spans="2:2" x14ac:dyDescent="0.25">
      <c r="B2509" s="120"/>
    </row>
    <row r="2510" spans="2:2" x14ac:dyDescent="0.25">
      <c r="B2510" s="120"/>
    </row>
    <row r="2511" spans="2:2" x14ac:dyDescent="0.25">
      <c r="B2511" s="120"/>
    </row>
    <row r="2512" spans="2:2" x14ac:dyDescent="0.25">
      <c r="B2512" s="120"/>
    </row>
    <row r="2513" spans="2:2" x14ac:dyDescent="0.25">
      <c r="B2513" s="120"/>
    </row>
    <row r="2514" spans="2:2" x14ac:dyDescent="0.25">
      <c r="B2514" s="120"/>
    </row>
    <row r="2515" spans="2:2" x14ac:dyDescent="0.25">
      <c r="B2515" s="120"/>
    </row>
    <row r="2516" spans="2:2" x14ac:dyDescent="0.25">
      <c r="B2516" s="120"/>
    </row>
    <row r="2517" spans="2:2" x14ac:dyDescent="0.25">
      <c r="B2517" s="120"/>
    </row>
    <row r="2518" spans="2:2" x14ac:dyDescent="0.25">
      <c r="B2518" s="120"/>
    </row>
    <row r="2519" spans="2:2" x14ac:dyDescent="0.25">
      <c r="B2519" s="120"/>
    </row>
    <row r="2520" spans="2:2" x14ac:dyDescent="0.25">
      <c r="B2520" s="120"/>
    </row>
    <row r="2521" spans="2:2" x14ac:dyDescent="0.25">
      <c r="B2521" s="120"/>
    </row>
    <row r="2522" spans="2:2" x14ac:dyDescent="0.25">
      <c r="B2522" s="120"/>
    </row>
    <row r="2523" spans="2:2" x14ac:dyDescent="0.25">
      <c r="B2523" s="120"/>
    </row>
    <row r="2524" spans="2:2" x14ac:dyDescent="0.25">
      <c r="B2524" s="120"/>
    </row>
    <row r="2525" spans="2:2" x14ac:dyDescent="0.25">
      <c r="B2525" s="120"/>
    </row>
    <row r="2526" spans="2:2" x14ac:dyDescent="0.25">
      <c r="B2526" s="120"/>
    </row>
    <row r="2527" spans="2:2" x14ac:dyDescent="0.25">
      <c r="B2527" s="120"/>
    </row>
    <row r="2528" spans="2:2" x14ac:dyDescent="0.25">
      <c r="B2528" s="120"/>
    </row>
    <row r="2529" spans="2:2" x14ac:dyDescent="0.25">
      <c r="B2529" s="120"/>
    </row>
    <row r="2530" spans="2:2" x14ac:dyDescent="0.25">
      <c r="B2530" s="120"/>
    </row>
    <row r="2531" spans="2:2" x14ac:dyDescent="0.25">
      <c r="B2531" s="120"/>
    </row>
    <row r="2532" spans="2:2" x14ac:dyDescent="0.25">
      <c r="B2532" s="120"/>
    </row>
    <row r="2533" spans="2:2" x14ac:dyDescent="0.25">
      <c r="B2533" s="120"/>
    </row>
    <row r="2534" spans="2:2" x14ac:dyDescent="0.25">
      <c r="B2534" s="120"/>
    </row>
    <row r="2535" spans="2:2" x14ac:dyDescent="0.25">
      <c r="B2535" s="120"/>
    </row>
    <row r="2536" spans="2:2" x14ac:dyDescent="0.25">
      <c r="B2536" s="120"/>
    </row>
    <row r="2537" spans="2:2" x14ac:dyDescent="0.25">
      <c r="B2537" s="120"/>
    </row>
    <row r="2538" spans="2:2" x14ac:dyDescent="0.25">
      <c r="B2538" s="120"/>
    </row>
    <row r="2539" spans="2:2" x14ac:dyDescent="0.25">
      <c r="B2539" s="120"/>
    </row>
    <row r="2540" spans="2:2" x14ac:dyDescent="0.25">
      <c r="B2540" s="120"/>
    </row>
    <row r="2541" spans="2:2" x14ac:dyDescent="0.25">
      <c r="B2541" s="120"/>
    </row>
    <row r="2542" spans="2:2" x14ac:dyDescent="0.25">
      <c r="B2542" s="120"/>
    </row>
    <row r="2543" spans="2:2" x14ac:dyDescent="0.25">
      <c r="B2543" s="120"/>
    </row>
    <row r="2544" spans="2:2" x14ac:dyDescent="0.25">
      <c r="B2544" s="120"/>
    </row>
    <row r="2545" spans="2:2" x14ac:dyDescent="0.25">
      <c r="B2545" s="120"/>
    </row>
    <row r="2546" spans="2:2" x14ac:dyDescent="0.25">
      <c r="B2546" s="120"/>
    </row>
    <row r="2547" spans="2:2" x14ac:dyDescent="0.25">
      <c r="B2547" s="120"/>
    </row>
    <row r="2548" spans="2:2" x14ac:dyDescent="0.25">
      <c r="B2548" s="120"/>
    </row>
    <row r="2549" spans="2:2" x14ac:dyDescent="0.25">
      <c r="B2549" s="120"/>
    </row>
    <row r="2550" spans="2:2" x14ac:dyDescent="0.25">
      <c r="B2550" s="120"/>
    </row>
    <row r="2551" spans="2:2" x14ac:dyDescent="0.25">
      <c r="B2551" s="120"/>
    </row>
    <row r="2552" spans="2:2" x14ac:dyDescent="0.25">
      <c r="B2552" s="120"/>
    </row>
    <row r="2553" spans="2:2" x14ac:dyDescent="0.25">
      <c r="B2553" s="120"/>
    </row>
    <row r="2554" spans="2:2" x14ac:dyDescent="0.25">
      <c r="B2554" s="120"/>
    </row>
    <row r="2555" spans="2:2" x14ac:dyDescent="0.25">
      <c r="B2555" s="120"/>
    </row>
    <row r="2556" spans="2:2" x14ac:dyDescent="0.25">
      <c r="B2556" s="120"/>
    </row>
    <row r="2557" spans="2:2" x14ac:dyDescent="0.25">
      <c r="B2557" s="120"/>
    </row>
    <row r="2558" spans="2:2" x14ac:dyDescent="0.25">
      <c r="B2558" s="120"/>
    </row>
    <row r="2559" spans="2:2" x14ac:dyDescent="0.25">
      <c r="B2559" s="120"/>
    </row>
    <row r="2560" spans="2:2" x14ac:dyDescent="0.25">
      <c r="B2560" s="120"/>
    </row>
    <row r="2561" spans="2:2" x14ac:dyDescent="0.25">
      <c r="B2561" s="120"/>
    </row>
    <row r="2562" spans="2:2" x14ac:dyDescent="0.25">
      <c r="B2562" s="120"/>
    </row>
    <row r="2563" spans="2:2" x14ac:dyDescent="0.25">
      <c r="B2563" s="120"/>
    </row>
    <row r="2564" spans="2:2" x14ac:dyDescent="0.25">
      <c r="B2564" s="120"/>
    </row>
    <row r="2565" spans="2:2" x14ac:dyDescent="0.25">
      <c r="B2565" s="120"/>
    </row>
    <row r="2566" spans="2:2" x14ac:dyDescent="0.25">
      <c r="B2566" s="120"/>
    </row>
    <row r="2567" spans="2:2" x14ac:dyDescent="0.25">
      <c r="B2567" s="120"/>
    </row>
    <row r="2568" spans="2:2" x14ac:dyDescent="0.25">
      <c r="B2568" s="120"/>
    </row>
    <row r="2569" spans="2:2" x14ac:dyDescent="0.25">
      <c r="B2569" s="120"/>
    </row>
    <row r="2570" spans="2:2" x14ac:dyDescent="0.25">
      <c r="B2570" s="120"/>
    </row>
    <row r="2571" spans="2:2" x14ac:dyDescent="0.25">
      <c r="B2571" s="120"/>
    </row>
    <row r="2572" spans="2:2" x14ac:dyDescent="0.25">
      <c r="B2572" s="120"/>
    </row>
    <row r="2573" spans="2:2" x14ac:dyDescent="0.25">
      <c r="B2573" s="120"/>
    </row>
    <row r="2574" spans="2:2" x14ac:dyDescent="0.25">
      <c r="B2574" s="120"/>
    </row>
    <row r="2575" spans="2:2" x14ac:dyDescent="0.25">
      <c r="B2575" s="120"/>
    </row>
    <row r="2576" spans="2:2" x14ac:dyDescent="0.25">
      <c r="B2576" s="120"/>
    </row>
    <row r="2577" spans="2:2" x14ac:dyDescent="0.25">
      <c r="B2577" s="120"/>
    </row>
    <row r="2578" spans="2:2" x14ac:dyDescent="0.25">
      <c r="B2578" s="120"/>
    </row>
    <row r="2579" spans="2:2" x14ac:dyDescent="0.25">
      <c r="B2579" s="120"/>
    </row>
    <row r="2580" spans="2:2" x14ac:dyDescent="0.25">
      <c r="B2580" s="120"/>
    </row>
    <row r="2581" spans="2:2" x14ac:dyDescent="0.25">
      <c r="B2581" s="120"/>
    </row>
    <row r="2582" spans="2:2" x14ac:dyDescent="0.25">
      <c r="B2582" s="120"/>
    </row>
    <row r="2583" spans="2:2" x14ac:dyDescent="0.25">
      <c r="B2583" s="120"/>
    </row>
    <row r="2584" spans="2:2" x14ac:dyDescent="0.25">
      <c r="B2584" s="120"/>
    </row>
    <row r="2585" spans="2:2" x14ac:dyDescent="0.25">
      <c r="B2585" s="120"/>
    </row>
    <row r="2586" spans="2:2" x14ac:dyDescent="0.25">
      <c r="B2586" s="120"/>
    </row>
    <row r="2587" spans="2:2" x14ac:dyDescent="0.25">
      <c r="B2587" s="120"/>
    </row>
    <row r="2588" spans="2:2" x14ac:dyDescent="0.25">
      <c r="B2588" s="120"/>
    </row>
    <row r="2589" spans="2:2" x14ac:dyDescent="0.25">
      <c r="B2589" s="120"/>
    </row>
    <row r="2590" spans="2:2" x14ac:dyDescent="0.25">
      <c r="B2590" s="120"/>
    </row>
    <row r="2591" spans="2:2" x14ac:dyDescent="0.25">
      <c r="B2591" s="120"/>
    </row>
    <row r="2592" spans="2:2" x14ac:dyDescent="0.25">
      <c r="B2592" s="120"/>
    </row>
    <row r="2593" spans="2:2" x14ac:dyDescent="0.25">
      <c r="B2593" s="120"/>
    </row>
    <row r="2594" spans="2:2" x14ac:dyDescent="0.25">
      <c r="B2594" s="120"/>
    </row>
    <row r="2595" spans="2:2" x14ac:dyDescent="0.25">
      <c r="B2595" s="120"/>
    </row>
    <row r="2596" spans="2:2" x14ac:dyDescent="0.25">
      <c r="B2596" s="120"/>
    </row>
    <row r="2597" spans="2:2" x14ac:dyDescent="0.25">
      <c r="B2597" s="120"/>
    </row>
    <row r="2598" spans="2:2" x14ac:dyDescent="0.25">
      <c r="B2598" s="120"/>
    </row>
    <row r="2599" spans="2:2" x14ac:dyDescent="0.25">
      <c r="B2599" s="120"/>
    </row>
    <row r="2600" spans="2:2" x14ac:dyDescent="0.25">
      <c r="B2600" s="120"/>
    </row>
    <row r="2601" spans="2:2" x14ac:dyDescent="0.25">
      <c r="B2601" s="120"/>
    </row>
    <row r="2602" spans="2:2" x14ac:dyDescent="0.25">
      <c r="B2602" s="120"/>
    </row>
    <row r="2603" spans="2:2" x14ac:dyDescent="0.25">
      <c r="B2603" s="120"/>
    </row>
    <row r="2604" spans="2:2" x14ac:dyDescent="0.25">
      <c r="B2604" s="120"/>
    </row>
    <row r="2605" spans="2:2" x14ac:dyDescent="0.25">
      <c r="B2605" s="120"/>
    </row>
    <row r="2606" spans="2:2" x14ac:dyDescent="0.25">
      <c r="B2606" s="120"/>
    </row>
    <row r="2607" spans="2:2" x14ac:dyDescent="0.25">
      <c r="B2607" s="120"/>
    </row>
    <row r="2608" spans="2:2" x14ac:dyDescent="0.25">
      <c r="B2608" s="120"/>
    </row>
    <row r="2609" spans="2:2" x14ac:dyDescent="0.25">
      <c r="B2609" s="120"/>
    </row>
    <row r="2610" spans="2:2" x14ac:dyDescent="0.25">
      <c r="B2610" s="120"/>
    </row>
    <row r="2611" spans="2:2" x14ac:dyDescent="0.25">
      <c r="B2611" s="120"/>
    </row>
    <row r="2612" spans="2:2" x14ac:dyDescent="0.25">
      <c r="B2612" s="120"/>
    </row>
    <row r="2613" spans="2:2" x14ac:dyDescent="0.25">
      <c r="B2613" s="120"/>
    </row>
    <row r="2614" spans="2:2" x14ac:dyDescent="0.25">
      <c r="B2614" s="120"/>
    </row>
    <row r="2615" spans="2:2" x14ac:dyDescent="0.25">
      <c r="B2615" s="120"/>
    </row>
    <row r="2616" spans="2:2" x14ac:dyDescent="0.25">
      <c r="B2616" s="120"/>
    </row>
    <row r="2617" spans="2:2" x14ac:dyDescent="0.25">
      <c r="B2617" s="120"/>
    </row>
    <row r="2618" spans="2:2" x14ac:dyDescent="0.25">
      <c r="B2618" s="120"/>
    </row>
    <row r="2619" spans="2:2" x14ac:dyDescent="0.25">
      <c r="B2619" s="120"/>
    </row>
    <row r="2620" spans="2:2" x14ac:dyDescent="0.25">
      <c r="B2620" s="120"/>
    </row>
    <row r="2621" spans="2:2" x14ac:dyDescent="0.25">
      <c r="B2621" s="120"/>
    </row>
    <row r="2622" spans="2:2" x14ac:dyDescent="0.25">
      <c r="B2622" s="120"/>
    </row>
    <row r="2623" spans="2:2" x14ac:dyDescent="0.25">
      <c r="B2623" s="120"/>
    </row>
    <row r="2624" spans="2:2" x14ac:dyDescent="0.25">
      <c r="B2624" s="120"/>
    </row>
    <row r="2625" spans="2:2" x14ac:dyDescent="0.25">
      <c r="B2625" s="120"/>
    </row>
    <row r="2626" spans="2:2" x14ac:dyDescent="0.25">
      <c r="B2626" s="120"/>
    </row>
    <row r="2627" spans="2:2" x14ac:dyDescent="0.25">
      <c r="B2627" s="120"/>
    </row>
    <row r="2628" spans="2:2" x14ac:dyDescent="0.25">
      <c r="B2628" s="120"/>
    </row>
    <row r="2629" spans="2:2" x14ac:dyDescent="0.25">
      <c r="B2629" s="120"/>
    </row>
    <row r="2630" spans="2:2" x14ac:dyDescent="0.25">
      <c r="B2630" s="120"/>
    </row>
    <row r="2631" spans="2:2" x14ac:dyDescent="0.25">
      <c r="B2631" s="120"/>
    </row>
    <row r="2632" spans="2:2" x14ac:dyDescent="0.25">
      <c r="B2632" s="120"/>
    </row>
    <row r="2633" spans="2:2" x14ac:dyDescent="0.25">
      <c r="B2633" s="120"/>
    </row>
    <row r="2634" spans="2:2" x14ac:dyDescent="0.25">
      <c r="B2634" s="120"/>
    </row>
    <row r="2635" spans="2:2" x14ac:dyDescent="0.25">
      <c r="B2635" s="120"/>
    </row>
    <row r="2636" spans="2:2" x14ac:dyDescent="0.25">
      <c r="B2636" s="120"/>
    </row>
    <row r="2637" spans="2:2" x14ac:dyDescent="0.25">
      <c r="B2637" s="120"/>
    </row>
    <row r="2638" spans="2:2" x14ac:dyDescent="0.25">
      <c r="B2638" s="120"/>
    </row>
    <row r="2639" spans="2:2" x14ac:dyDescent="0.25">
      <c r="B2639" s="120"/>
    </row>
    <row r="2640" spans="2:2" x14ac:dyDescent="0.25">
      <c r="B2640" s="120"/>
    </row>
    <row r="2641" spans="2:2" x14ac:dyDescent="0.25">
      <c r="B2641" s="120"/>
    </row>
    <row r="2642" spans="2:2" x14ac:dyDescent="0.25">
      <c r="B2642" s="120"/>
    </row>
    <row r="2643" spans="2:2" x14ac:dyDescent="0.25">
      <c r="B2643" s="120"/>
    </row>
    <row r="2644" spans="2:2" x14ac:dyDescent="0.25">
      <c r="B2644" s="120"/>
    </row>
    <row r="2645" spans="2:2" x14ac:dyDescent="0.25">
      <c r="B2645" s="120"/>
    </row>
    <row r="2646" spans="2:2" x14ac:dyDescent="0.25">
      <c r="B2646" s="120"/>
    </row>
    <row r="2647" spans="2:2" x14ac:dyDescent="0.25">
      <c r="B2647" s="120"/>
    </row>
    <row r="2648" spans="2:2" x14ac:dyDescent="0.25">
      <c r="B2648" s="120"/>
    </row>
    <row r="2649" spans="2:2" x14ac:dyDescent="0.25">
      <c r="B2649" s="120"/>
    </row>
    <row r="2650" spans="2:2" x14ac:dyDescent="0.25">
      <c r="B2650" s="120"/>
    </row>
    <row r="2651" spans="2:2" x14ac:dyDescent="0.25">
      <c r="B2651" s="120"/>
    </row>
    <row r="2652" spans="2:2" x14ac:dyDescent="0.25">
      <c r="B2652" s="120"/>
    </row>
    <row r="2653" spans="2:2" x14ac:dyDescent="0.25">
      <c r="B2653" s="120"/>
    </row>
    <row r="2654" spans="2:2" x14ac:dyDescent="0.25">
      <c r="B2654" s="120"/>
    </row>
    <row r="2655" spans="2:2" x14ac:dyDescent="0.25">
      <c r="B2655" s="120"/>
    </row>
    <row r="2656" spans="2:2" x14ac:dyDescent="0.25">
      <c r="B2656" s="120"/>
    </row>
    <row r="2657" spans="2:2" x14ac:dyDescent="0.25">
      <c r="B2657" s="120"/>
    </row>
    <row r="2658" spans="2:2" x14ac:dyDescent="0.25">
      <c r="B2658" s="120"/>
    </row>
    <row r="2659" spans="2:2" x14ac:dyDescent="0.25">
      <c r="B2659" s="120"/>
    </row>
    <row r="2660" spans="2:2" x14ac:dyDescent="0.25">
      <c r="B2660" s="120"/>
    </row>
    <row r="2661" spans="2:2" x14ac:dyDescent="0.25">
      <c r="B2661" s="120"/>
    </row>
    <row r="2662" spans="2:2" x14ac:dyDescent="0.25">
      <c r="B2662" s="120"/>
    </row>
    <row r="2663" spans="2:2" x14ac:dyDescent="0.25">
      <c r="B2663" s="120"/>
    </row>
    <row r="2664" spans="2:2" x14ac:dyDescent="0.25">
      <c r="B2664" s="120"/>
    </row>
    <row r="2665" spans="2:2" x14ac:dyDescent="0.25">
      <c r="B2665" s="120"/>
    </row>
    <row r="2666" spans="2:2" x14ac:dyDescent="0.25">
      <c r="B2666" s="120"/>
    </row>
    <row r="2667" spans="2:2" x14ac:dyDescent="0.25">
      <c r="B2667" s="120"/>
    </row>
    <row r="2668" spans="2:2" x14ac:dyDescent="0.25">
      <c r="B2668" s="120"/>
    </row>
    <row r="2669" spans="2:2" x14ac:dyDescent="0.25">
      <c r="B2669" s="120"/>
    </row>
    <row r="2670" spans="2:2" x14ac:dyDescent="0.25">
      <c r="B2670" s="120"/>
    </row>
    <row r="2671" spans="2:2" x14ac:dyDescent="0.25">
      <c r="B2671" s="120"/>
    </row>
    <row r="2672" spans="2:2" x14ac:dyDescent="0.25">
      <c r="B2672" s="120"/>
    </row>
    <row r="2673" spans="2:2" x14ac:dyDescent="0.25">
      <c r="B2673" s="120"/>
    </row>
    <row r="2674" spans="2:2" x14ac:dyDescent="0.25">
      <c r="B2674" s="120"/>
    </row>
    <row r="2675" spans="2:2" x14ac:dyDescent="0.25">
      <c r="B2675" s="120"/>
    </row>
    <row r="2676" spans="2:2" x14ac:dyDescent="0.25">
      <c r="B2676" s="120"/>
    </row>
    <row r="2677" spans="2:2" x14ac:dyDescent="0.25">
      <c r="B2677" s="120"/>
    </row>
    <row r="2678" spans="2:2" x14ac:dyDescent="0.25">
      <c r="B2678" s="120"/>
    </row>
    <row r="2679" spans="2:2" x14ac:dyDescent="0.25">
      <c r="B2679" s="120"/>
    </row>
    <row r="2680" spans="2:2" x14ac:dyDescent="0.25">
      <c r="B2680" s="120"/>
    </row>
    <row r="2681" spans="2:2" x14ac:dyDescent="0.25">
      <c r="B2681" s="120"/>
    </row>
    <row r="2682" spans="2:2" x14ac:dyDescent="0.25">
      <c r="B2682" s="120"/>
    </row>
    <row r="2683" spans="2:2" x14ac:dyDescent="0.25">
      <c r="B2683" s="120"/>
    </row>
    <row r="2684" spans="2:2" x14ac:dyDescent="0.25">
      <c r="B2684" s="120"/>
    </row>
    <row r="2685" spans="2:2" x14ac:dyDescent="0.25">
      <c r="B2685" s="120"/>
    </row>
    <row r="2686" spans="2:2" x14ac:dyDescent="0.25">
      <c r="B2686" s="120"/>
    </row>
    <row r="2687" spans="2:2" x14ac:dyDescent="0.25">
      <c r="B2687" s="120"/>
    </row>
    <row r="2688" spans="2:2" x14ac:dyDescent="0.25">
      <c r="B2688" s="120"/>
    </row>
    <row r="2689" spans="2:2" x14ac:dyDescent="0.25">
      <c r="B2689" s="120"/>
    </row>
    <row r="2690" spans="2:2" x14ac:dyDescent="0.25">
      <c r="B2690" s="120"/>
    </row>
    <row r="2691" spans="2:2" x14ac:dyDescent="0.25">
      <c r="B2691" s="120"/>
    </row>
    <row r="2692" spans="2:2" x14ac:dyDescent="0.25">
      <c r="B2692" s="120"/>
    </row>
    <row r="2693" spans="2:2" x14ac:dyDescent="0.25">
      <c r="B2693" s="120"/>
    </row>
    <row r="2694" spans="2:2" x14ac:dyDescent="0.25">
      <c r="B2694" s="120"/>
    </row>
    <row r="2695" spans="2:2" x14ac:dyDescent="0.25">
      <c r="B2695" s="120"/>
    </row>
    <row r="2696" spans="2:2" x14ac:dyDescent="0.25">
      <c r="B2696" s="120"/>
    </row>
    <row r="2697" spans="2:2" x14ac:dyDescent="0.25">
      <c r="B2697" s="120"/>
    </row>
    <row r="2698" spans="2:2" x14ac:dyDescent="0.25">
      <c r="B2698" s="120"/>
    </row>
    <row r="2699" spans="2:2" x14ac:dyDescent="0.25">
      <c r="B2699" s="120"/>
    </row>
    <row r="2700" spans="2:2" x14ac:dyDescent="0.25">
      <c r="B2700" s="120"/>
    </row>
    <row r="2701" spans="2:2" x14ac:dyDescent="0.25">
      <c r="B2701" s="120"/>
    </row>
    <row r="2702" spans="2:2" x14ac:dyDescent="0.25">
      <c r="B2702" s="120"/>
    </row>
    <row r="2703" spans="2:2" x14ac:dyDescent="0.25">
      <c r="B2703" s="120"/>
    </row>
    <row r="2704" spans="2:2" x14ac:dyDescent="0.25">
      <c r="B2704" s="120"/>
    </row>
    <row r="2705" spans="2:2" x14ac:dyDescent="0.25">
      <c r="B2705" s="120"/>
    </row>
    <row r="2706" spans="2:2" x14ac:dyDescent="0.25">
      <c r="B2706" s="120"/>
    </row>
    <row r="2707" spans="2:2" x14ac:dyDescent="0.25">
      <c r="B2707" s="120"/>
    </row>
    <row r="2708" spans="2:2" x14ac:dyDescent="0.25">
      <c r="B2708" s="120"/>
    </row>
    <row r="2709" spans="2:2" x14ac:dyDescent="0.25">
      <c r="B2709" s="120"/>
    </row>
    <row r="2710" spans="2:2" x14ac:dyDescent="0.25">
      <c r="B2710" s="120"/>
    </row>
    <row r="2711" spans="2:2" x14ac:dyDescent="0.25">
      <c r="B2711" s="120"/>
    </row>
    <row r="2712" spans="2:2" x14ac:dyDescent="0.25">
      <c r="B2712" s="120"/>
    </row>
    <row r="2713" spans="2:2" x14ac:dyDescent="0.25">
      <c r="B2713" s="120"/>
    </row>
    <row r="2714" spans="2:2" x14ac:dyDescent="0.25">
      <c r="B2714" s="120"/>
    </row>
    <row r="2715" spans="2:2" x14ac:dyDescent="0.25">
      <c r="B2715" s="120"/>
    </row>
    <row r="2716" spans="2:2" x14ac:dyDescent="0.25">
      <c r="B2716" s="120"/>
    </row>
    <row r="2717" spans="2:2" x14ac:dyDescent="0.25">
      <c r="B2717" s="120"/>
    </row>
    <row r="2718" spans="2:2" x14ac:dyDescent="0.25">
      <c r="B2718" s="120"/>
    </row>
    <row r="2719" spans="2:2" x14ac:dyDescent="0.25">
      <c r="B2719" s="120"/>
    </row>
    <row r="2720" spans="2:2" x14ac:dyDescent="0.25">
      <c r="B2720" s="120"/>
    </row>
    <row r="2721" spans="2:2" x14ac:dyDescent="0.25">
      <c r="B2721" s="120"/>
    </row>
    <row r="2722" spans="2:2" x14ac:dyDescent="0.25">
      <c r="B2722" s="120"/>
    </row>
    <row r="2723" spans="2:2" x14ac:dyDescent="0.25">
      <c r="B2723" s="120"/>
    </row>
    <row r="2724" spans="2:2" x14ac:dyDescent="0.25">
      <c r="B2724" s="120"/>
    </row>
    <row r="2725" spans="2:2" x14ac:dyDescent="0.25">
      <c r="B2725" s="120"/>
    </row>
    <row r="2726" spans="2:2" x14ac:dyDescent="0.25">
      <c r="B2726" s="120"/>
    </row>
    <row r="2727" spans="2:2" x14ac:dyDescent="0.25">
      <c r="B2727" s="120"/>
    </row>
    <row r="2728" spans="2:2" x14ac:dyDescent="0.25">
      <c r="B2728" s="120"/>
    </row>
    <row r="2729" spans="2:2" x14ac:dyDescent="0.25">
      <c r="B2729" s="120"/>
    </row>
    <row r="2730" spans="2:2" x14ac:dyDescent="0.25">
      <c r="B2730" s="120"/>
    </row>
    <row r="2731" spans="2:2" x14ac:dyDescent="0.25">
      <c r="B2731" s="120"/>
    </row>
    <row r="2732" spans="2:2" x14ac:dyDescent="0.25">
      <c r="B2732" s="120"/>
    </row>
    <row r="2733" spans="2:2" x14ac:dyDescent="0.25">
      <c r="B2733" s="120"/>
    </row>
    <row r="2734" spans="2:2" x14ac:dyDescent="0.25">
      <c r="B2734" s="120"/>
    </row>
    <row r="2735" spans="2:2" x14ac:dyDescent="0.25">
      <c r="B2735" s="120"/>
    </row>
    <row r="2736" spans="2:2" x14ac:dyDescent="0.25">
      <c r="B2736" s="120"/>
    </row>
    <row r="2737" spans="2:2" x14ac:dyDescent="0.25">
      <c r="B2737" s="120"/>
    </row>
    <row r="2738" spans="2:2" x14ac:dyDescent="0.25">
      <c r="B2738" s="120"/>
    </row>
    <row r="2739" spans="2:2" x14ac:dyDescent="0.25">
      <c r="B2739" s="120"/>
    </row>
    <row r="2740" spans="2:2" x14ac:dyDescent="0.25">
      <c r="B2740" s="120"/>
    </row>
    <row r="2741" spans="2:2" x14ac:dyDescent="0.25">
      <c r="B2741" s="120"/>
    </row>
    <row r="2742" spans="2:2" x14ac:dyDescent="0.25">
      <c r="B2742" s="120"/>
    </row>
    <row r="2743" spans="2:2" x14ac:dyDescent="0.25">
      <c r="B2743" s="120"/>
    </row>
    <row r="2744" spans="2:2" x14ac:dyDescent="0.25">
      <c r="B2744" s="120"/>
    </row>
    <row r="2745" spans="2:2" x14ac:dyDescent="0.25">
      <c r="B2745" s="120"/>
    </row>
    <row r="2746" spans="2:2" x14ac:dyDescent="0.25">
      <c r="B2746" s="120"/>
    </row>
    <row r="2747" spans="2:2" x14ac:dyDescent="0.25">
      <c r="B2747" s="120"/>
    </row>
    <row r="2748" spans="2:2" x14ac:dyDescent="0.25">
      <c r="B2748" s="120"/>
    </row>
    <row r="2749" spans="2:2" x14ac:dyDescent="0.25">
      <c r="B2749" s="120"/>
    </row>
    <row r="2750" spans="2:2" x14ac:dyDescent="0.25">
      <c r="B2750" s="120"/>
    </row>
    <row r="2751" spans="2:2" x14ac:dyDescent="0.25">
      <c r="B2751" s="120"/>
    </row>
    <row r="2752" spans="2:2" x14ac:dyDescent="0.25">
      <c r="B2752" s="120"/>
    </row>
    <row r="2753" spans="2:2" x14ac:dyDescent="0.25">
      <c r="B2753" s="120"/>
    </row>
    <row r="2754" spans="2:2" x14ac:dyDescent="0.25">
      <c r="B2754" s="120"/>
    </row>
    <row r="2755" spans="2:2" x14ac:dyDescent="0.25">
      <c r="B2755" s="120"/>
    </row>
    <row r="2756" spans="2:2" x14ac:dyDescent="0.25">
      <c r="B2756" s="120"/>
    </row>
    <row r="2757" spans="2:2" x14ac:dyDescent="0.25">
      <c r="B2757" s="120"/>
    </row>
    <row r="2758" spans="2:2" x14ac:dyDescent="0.25">
      <c r="B2758" s="120"/>
    </row>
    <row r="2759" spans="2:2" x14ac:dyDescent="0.25">
      <c r="B2759" s="120"/>
    </row>
    <row r="2760" spans="2:2" x14ac:dyDescent="0.25">
      <c r="B2760" s="120"/>
    </row>
    <row r="2761" spans="2:2" x14ac:dyDescent="0.25">
      <c r="B2761" s="120"/>
    </row>
    <row r="2762" spans="2:2" x14ac:dyDescent="0.25">
      <c r="B2762" s="120"/>
    </row>
    <row r="2763" spans="2:2" x14ac:dyDescent="0.25">
      <c r="B2763" s="120"/>
    </row>
    <row r="2764" spans="2:2" x14ac:dyDescent="0.25">
      <c r="B2764" s="120"/>
    </row>
    <row r="2765" spans="2:2" x14ac:dyDescent="0.25">
      <c r="B2765" s="120"/>
    </row>
    <row r="2766" spans="2:2" x14ac:dyDescent="0.25">
      <c r="B2766" s="120"/>
    </row>
    <row r="2767" spans="2:2" x14ac:dyDescent="0.25">
      <c r="B2767" s="120"/>
    </row>
    <row r="2768" spans="2:2" x14ac:dyDescent="0.25">
      <c r="B2768" s="120"/>
    </row>
    <row r="2769" spans="2:2" x14ac:dyDescent="0.25">
      <c r="B2769" s="120"/>
    </row>
    <row r="2770" spans="2:2" x14ac:dyDescent="0.25">
      <c r="B2770" s="120"/>
    </row>
    <row r="2771" spans="2:2" x14ac:dyDescent="0.25">
      <c r="B2771" s="120"/>
    </row>
    <row r="2772" spans="2:2" x14ac:dyDescent="0.25">
      <c r="B2772" s="120"/>
    </row>
    <row r="2773" spans="2:2" x14ac:dyDescent="0.25">
      <c r="B2773" s="120"/>
    </row>
    <row r="2774" spans="2:2" x14ac:dyDescent="0.25">
      <c r="B2774" s="120"/>
    </row>
    <row r="2775" spans="2:2" x14ac:dyDescent="0.25">
      <c r="B2775" s="120"/>
    </row>
    <row r="2776" spans="2:2" x14ac:dyDescent="0.25">
      <c r="B2776" s="120"/>
    </row>
    <row r="2777" spans="2:2" x14ac:dyDescent="0.25">
      <c r="B2777" s="120"/>
    </row>
    <row r="2778" spans="2:2" x14ac:dyDescent="0.25">
      <c r="B2778" s="120"/>
    </row>
    <row r="2779" spans="2:2" x14ac:dyDescent="0.25">
      <c r="B2779" s="120"/>
    </row>
    <row r="2780" spans="2:2" x14ac:dyDescent="0.25">
      <c r="B2780" s="120"/>
    </row>
    <row r="2781" spans="2:2" x14ac:dyDescent="0.25">
      <c r="B2781" s="120"/>
    </row>
    <row r="2782" spans="2:2" x14ac:dyDescent="0.25">
      <c r="B2782" s="120"/>
    </row>
    <row r="2783" spans="2:2" x14ac:dyDescent="0.25">
      <c r="B2783" s="120"/>
    </row>
    <row r="2784" spans="2:2" x14ac:dyDescent="0.25">
      <c r="B2784" s="120"/>
    </row>
    <row r="2785" spans="2:2" x14ac:dyDescent="0.25">
      <c r="B2785" s="120"/>
    </row>
    <row r="2786" spans="2:2" x14ac:dyDescent="0.25">
      <c r="B2786" s="120"/>
    </row>
    <row r="2787" spans="2:2" x14ac:dyDescent="0.25">
      <c r="B2787" s="120"/>
    </row>
    <row r="2788" spans="2:2" x14ac:dyDescent="0.25">
      <c r="B2788" s="120"/>
    </row>
    <row r="2789" spans="2:2" x14ac:dyDescent="0.25">
      <c r="B2789" s="120"/>
    </row>
    <row r="2790" spans="2:2" x14ac:dyDescent="0.25">
      <c r="B2790" s="120"/>
    </row>
    <row r="2791" spans="2:2" x14ac:dyDescent="0.25">
      <c r="B2791" s="120"/>
    </row>
    <row r="2792" spans="2:2" x14ac:dyDescent="0.25">
      <c r="B2792" s="120"/>
    </row>
    <row r="2793" spans="2:2" x14ac:dyDescent="0.25">
      <c r="B2793" s="120"/>
    </row>
    <row r="2794" spans="2:2" x14ac:dyDescent="0.25">
      <c r="B2794" s="120"/>
    </row>
    <row r="2795" spans="2:2" x14ac:dyDescent="0.25">
      <c r="B2795" s="120"/>
    </row>
    <row r="2796" spans="2:2" x14ac:dyDescent="0.25">
      <c r="B2796" s="120"/>
    </row>
    <row r="2797" spans="2:2" x14ac:dyDescent="0.25">
      <c r="B2797" s="120"/>
    </row>
    <row r="2798" spans="2:2" x14ac:dyDescent="0.25">
      <c r="B2798" s="120"/>
    </row>
    <row r="2799" spans="2:2" x14ac:dyDescent="0.25">
      <c r="B2799" s="120"/>
    </row>
    <row r="2800" spans="2:2" x14ac:dyDescent="0.25">
      <c r="B2800" s="120"/>
    </row>
    <row r="2801" spans="2:2" x14ac:dyDescent="0.25">
      <c r="B2801" s="120"/>
    </row>
    <row r="2802" spans="2:2" x14ac:dyDescent="0.25">
      <c r="B2802" s="120"/>
    </row>
    <row r="2803" spans="2:2" x14ac:dyDescent="0.25">
      <c r="B2803" s="120"/>
    </row>
    <row r="2804" spans="2:2" x14ac:dyDescent="0.25">
      <c r="B2804" s="120"/>
    </row>
    <row r="2805" spans="2:2" x14ac:dyDescent="0.25">
      <c r="B2805" s="120"/>
    </row>
    <row r="2806" spans="2:2" x14ac:dyDescent="0.25">
      <c r="B2806" s="120"/>
    </row>
    <row r="2807" spans="2:2" x14ac:dyDescent="0.25">
      <c r="B2807" s="120"/>
    </row>
    <row r="2808" spans="2:2" x14ac:dyDescent="0.25">
      <c r="B2808" s="120"/>
    </row>
    <row r="2809" spans="2:2" x14ac:dyDescent="0.25">
      <c r="B2809" s="120"/>
    </row>
    <row r="2810" spans="2:2" x14ac:dyDescent="0.25">
      <c r="B2810" s="120"/>
    </row>
    <row r="2811" spans="2:2" x14ac:dyDescent="0.25">
      <c r="B2811" s="120"/>
    </row>
    <row r="2812" spans="2:2" x14ac:dyDescent="0.25">
      <c r="B2812" s="120"/>
    </row>
    <row r="2813" spans="2:2" x14ac:dyDescent="0.25">
      <c r="B2813" s="120"/>
    </row>
    <row r="2814" spans="2:2" x14ac:dyDescent="0.25">
      <c r="B2814" s="120"/>
    </row>
    <row r="2815" spans="2:2" x14ac:dyDescent="0.25">
      <c r="B2815" s="120"/>
    </row>
    <row r="2816" spans="2:2" x14ac:dyDescent="0.25">
      <c r="B2816" s="120"/>
    </row>
    <row r="2817" spans="2:2" x14ac:dyDescent="0.25">
      <c r="B2817" s="120"/>
    </row>
    <row r="2818" spans="2:2" x14ac:dyDescent="0.25">
      <c r="B2818" s="120"/>
    </row>
    <row r="2819" spans="2:2" x14ac:dyDescent="0.25">
      <c r="B2819" s="120"/>
    </row>
    <row r="2820" spans="2:2" x14ac:dyDescent="0.25">
      <c r="B2820" s="120"/>
    </row>
    <row r="2821" spans="2:2" x14ac:dyDescent="0.25">
      <c r="B2821" s="120"/>
    </row>
    <row r="2822" spans="2:2" x14ac:dyDescent="0.25">
      <c r="B2822" s="120"/>
    </row>
    <row r="2823" spans="2:2" x14ac:dyDescent="0.25">
      <c r="B2823" s="120"/>
    </row>
    <row r="2824" spans="2:2" x14ac:dyDescent="0.25">
      <c r="B2824" s="120"/>
    </row>
    <row r="2825" spans="2:2" x14ac:dyDescent="0.25">
      <c r="B2825" s="120"/>
    </row>
    <row r="2826" spans="2:2" x14ac:dyDescent="0.25">
      <c r="B2826" s="120"/>
    </row>
    <row r="2827" spans="2:2" x14ac:dyDescent="0.25">
      <c r="B2827" s="120"/>
    </row>
    <row r="2828" spans="2:2" x14ac:dyDescent="0.25">
      <c r="B2828" s="120"/>
    </row>
    <row r="2829" spans="2:2" x14ac:dyDescent="0.25">
      <c r="B2829" s="120"/>
    </row>
    <row r="2830" spans="2:2" x14ac:dyDescent="0.25">
      <c r="B2830" s="120"/>
    </row>
    <row r="2831" spans="2:2" x14ac:dyDescent="0.25">
      <c r="B2831" s="120"/>
    </row>
    <row r="2832" spans="2:2" x14ac:dyDescent="0.25">
      <c r="B2832" s="120"/>
    </row>
    <row r="2833" spans="2:2" x14ac:dyDescent="0.25">
      <c r="B2833" s="120"/>
    </row>
    <row r="2834" spans="2:2" x14ac:dyDescent="0.25">
      <c r="B2834" s="120"/>
    </row>
    <row r="2835" spans="2:2" x14ac:dyDescent="0.25">
      <c r="B2835" s="120"/>
    </row>
    <row r="2836" spans="2:2" x14ac:dyDescent="0.25">
      <c r="B2836" s="120"/>
    </row>
    <row r="2837" spans="2:2" x14ac:dyDescent="0.25">
      <c r="B2837" s="120"/>
    </row>
    <row r="2838" spans="2:2" x14ac:dyDescent="0.25">
      <c r="B2838" s="120"/>
    </row>
    <row r="2839" spans="2:2" x14ac:dyDescent="0.25">
      <c r="B2839" s="120"/>
    </row>
    <row r="2840" spans="2:2" x14ac:dyDescent="0.25">
      <c r="B2840" s="120"/>
    </row>
    <row r="2841" spans="2:2" x14ac:dyDescent="0.25">
      <c r="B2841" s="120"/>
    </row>
    <row r="2842" spans="2:2" x14ac:dyDescent="0.25">
      <c r="B2842" s="120"/>
    </row>
    <row r="2843" spans="2:2" x14ac:dyDescent="0.25">
      <c r="B2843" s="120"/>
    </row>
    <row r="2844" spans="2:2" x14ac:dyDescent="0.25">
      <c r="B2844" s="120"/>
    </row>
    <row r="2845" spans="2:2" x14ac:dyDescent="0.25">
      <c r="B2845" s="120"/>
    </row>
    <row r="2846" spans="2:2" x14ac:dyDescent="0.25">
      <c r="B2846" s="120"/>
    </row>
    <row r="2847" spans="2:2" x14ac:dyDescent="0.25">
      <c r="B2847" s="120"/>
    </row>
    <row r="2848" spans="2:2" x14ac:dyDescent="0.25">
      <c r="B2848" s="120"/>
    </row>
    <row r="2849" spans="2:2" x14ac:dyDescent="0.25">
      <c r="B2849" s="120"/>
    </row>
    <row r="2850" spans="2:2" x14ac:dyDescent="0.25">
      <c r="B2850" s="120"/>
    </row>
    <row r="2851" spans="2:2" x14ac:dyDescent="0.25">
      <c r="B2851" s="120"/>
    </row>
    <row r="2852" spans="2:2" x14ac:dyDescent="0.25">
      <c r="B2852" s="120"/>
    </row>
    <row r="2853" spans="2:2" x14ac:dyDescent="0.25">
      <c r="B2853" s="120"/>
    </row>
    <row r="2854" spans="2:2" x14ac:dyDescent="0.25">
      <c r="B2854" s="120"/>
    </row>
    <row r="2855" spans="2:2" x14ac:dyDescent="0.25">
      <c r="B2855" s="120"/>
    </row>
    <row r="2856" spans="2:2" x14ac:dyDescent="0.25">
      <c r="B2856" s="120"/>
    </row>
    <row r="2857" spans="2:2" x14ac:dyDescent="0.25">
      <c r="B2857" s="120"/>
    </row>
    <row r="2858" spans="2:2" x14ac:dyDescent="0.25">
      <c r="B2858" s="120"/>
    </row>
    <row r="2859" spans="2:2" x14ac:dyDescent="0.25">
      <c r="B2859" s="120"/>
    </row>
    <row r="2860" spans="2:2" x14ac:dyDescent="0.25">
      <c r="B2860" s="120"/>
    </row>
    <row r="2861" spans="2:2" x14ac:dyDescent="0.25">
      <c r="B2861" s="120"/>
    </row>
    <row r="2862" spans="2:2" x14ac:dyDescent="0.25">
      <c r="B2862" s="120"/>
    </row>
    <row r="2863" spans="2:2" x14ac:dyDescent="0.25">
      <c r="B2863" s="120"/>
    </row>
    <row r="2864" spans="2:2" x14ac:dyDescent="0.25">
      <c r="B2864" s="120"/>
    </row>
    <row r="2865" spans="2:2" x14ac:dyDescent="0.25">
      <c r="B2865" s="120"/>
    </row>
    <row r="2866" spans="2:2" x14ac:dyDescent="0.25">
      <c r="B2866" s="120"/>
    </row>
    <row r="2867" spans="2:2" x14ac:dyDescent="0.25">
      <c r="B2867" s="120"/>
    </row>
    <row r="2868" spans="2:2" x14ac:dyDescent="0.25">
      <c r="B2868" s="120"/>
    </row>
    <row r="2869" spans="2:2" x14ac:dyDescent="0.25">
      <c r="B2869" s="120"/>
    </row>
    <row r="2870" spans="2:2" x14ac:dyDescent="0.25">
      <c r="B2870" s="120"/>
    </row>
    <row r="2871" spans="2:2" x14ac:dyDescent="0.25">
      <c r="B2871" s="120"/>
    </row>
    <row r="2872" spans="2:2" x14ac:dyDescent="0.25">
      <c r="B2872" s="120"/>
    </row>
    <row r="2873" spans="2:2" x14ac:dyDescent="0.25">
      <c r="B2873" s="120"/>
    </row>
    <row r="2874" spans="2:2" x14ac:dyDescent="0.25">
      <c r="B2874" s="120"/>
    </row>
    <row r="2875" spans="2:2" x14ac:dyDescent="0.25">
      <c r="B2875" s="120"/>
    </row>
    <row r="2876" spans="2:2" x14ac:dyDescent="0.25">
      <c r="B2876" s="120"/>
    </row>
    <row r="2877" spans="2:2" x14ac:dyDescent="0.25">
      <c r="B2877" s="120"/>
    </row>
    <row r="2878" spans="2:2" x14ac:dyDescent="0.25">
      <c r="B2878" s="120"/>
    </row>
    <row r="2879" spans="2:2" x14ac:dyDescent="0.25">
      <c r="B2879" s="120"/>
    </row>
    <row r="2880" spans="2:2" x14ac:dyDescent="0.25">
      <c r="B2880" s="120"/>
    </row>
    <row r="2881" spans="2:2" x14ac:dyDescent="0.25">
      <c r="B2881" s="120"/>
    </row>
    <row r="2882" spans="2:2" x14ac:dyDescent="0.25">
      <c r="B2882" s="120"/>
    </row>
    <row r="2883" spans="2:2" x14ac:dyDescent="0.25">
      <c r="B2883" s="120"/>
    </row>
    <row r="2884" spans="2:2" x14ac:dyDescent="0.25">
      <c r="B2884" s="120"/>
    </row>
    <row r="2885" spans="2:2" x14ac:dyDescent="0.25">
      <c r="B2885" s="120"/>
    </row>
    <row r="2886" spans="2:2" x14ac:dyDescent="0.25">
      <c r="B2886" s="120"/>
    </row>
    <row r="2887" spans="2:2" x14ac:dyDescent="0.25">
      <c r="B2887" s="120"/>
    </row>
    <row r="2888" spans="2:2" x14ac:dyDescent="0.25">
      <c r="B2888" s="120"/>
    </row>
    <row r="2889" spans="2:2" x14ac:dyDescent="0.25">
      <c r="B2889" s="120"/>
    </row>
    <row r="2890" spans="2:2" x14ac:dyDescent="0.25">
      <c r="B2890" s="120"/>
    </row>
    <row r="2891" spans="2:2" x14ac:dyDescent="0.25">
      <c r="B2891" s="120"/>
    </row>
    <row r="2892" spans="2:2" x14ac:dyDescent="0.25">
      <c r="B2892" s="120"/>
    </row>
    <row r="2893" spans="2:2" x14ac:dyDescent="0.25">
      <c r="B2893" s="120"/>
    </row>
    <row r="2894" spans="2:2" x14ac:dyDescent="0.25">
      <c r="B2894" s="120"/>
    </row>
    <row r="2895" spans="2:2" x14ac:dyDescent="0.25">
      <c r="B2895" s="120"/>
    </row>
    <row r="2896" spans="2:2" x14ac:dyDescent="0.25">
      <c r="B2896" s="120"/>
    </row>
    <row r="2897" spans="2:2" x14ac:dyDescent="0.25">
      <c r="B2897" s="120"/>
    </row>
    <row r="2898" spans="2:2" x14ac:dyDescent="0.25">
      <c r="B2898" s="120"/>
    </row>
    <row r="2899" spans="2:2" x14ac:dyDescent="0.25">
      <c r="B2899" s="120"/>
    </row>
    <row r="2900" spans="2:2" x14ac:dyDescent="0.25">
      <c r="B2900" s="120"/>
    </row>
    <row r="2901" spans="2:2" x14ac:dyDescent="0.25">
      <c r="B2901" s="120"/>
    </row>
    <row r="2902" spans="2:2" x14ac:dyDescent="0.25">
      <c r="B2902" s="120"/>
    </row>
    <row r="2903" spans="2:2" x14ac:dyDescent="0.25">
      <c r="B2903" s="120"/>
    </row>
    <row r="2904" spans="2:2" x14ac:dyDescent="0.25">
      <c r="B2904" s="120"/>
    </row>
    <row r="2905" spans="2:2" x14ac:dyDescent="0.25">
      <c r="B2905" s="120"/>
    </row>
    <row r="2906" spans="2:2" x14ac:dyDescent="0.25">
      <c r="B2906" s="120"/>
    </row>
    <row r="2907" spans="2:2" x14ac:dyDescent="0.25">
      <c r="B2907" s="120"/>
    </row>
    <row r="2908" spans="2:2" x14ac:dyDescent="0.25">
      <c r="B2908" s="120"/>
    </row>
    <row r="2909" spans="2:2" x14ac:dyDescent="0.25">
      <c r="B2909" s="120"/>
    </row>
    <row r="2910" spans="2:2" x14ac:dyDescent="0.25">
      <c r="B2910" s="120"/>
    </row>
    <row r="2911" spans="2:2" x14ac:dyDescent="0.25">
      <c r="B2911" s="120"/>
    </row>
    <row r="2912" spans="2:2" x14ac:dyDescent="0.25">
      <c r="B2912" s="120"/>
    </row>
    <row r="2913" spans="2:2" x14ac:dyDescent="0.25">
      <c r="B2913" s="120"/>
    </row>
    <row r="2914" spans="2:2" x14ac:dyDescent="0.25">
      <c r="B2914" s="120"/>
    </row>
    <row r="2915" spans="2:2" x14ac:dyDescent="0.25">
      <c r="B2915" s="120"/>
    </row>
    <row r="2916" spans="2:2" x14ac:dyDescent="0.25">
      <c r="B2916" s="120"/>
    </row>
    <row r="2917" spans="2:2" x14ac:dyDescent="0.25">
      <c r="B2917" s="120"/>
    </row>
    <row r="2918" spans="2:2" x14ac:dyDescent="0.25">
      <c r="B2918" s="120"/>
    </row>
    <row r="2919" spans="2:2" x14ac:dyDescent="0.25">
      <c r="B2919" s="120"/>
    </row>
    <row r="2920" spans="2:2" x14ac:dyDescent="0.25">
      <c r="B2920" s="120"/>
    </row>
    <row r="2921" spans="2:2" x14ac:dyDescent="0.25">
      <c r="B2921" s="120"/>
    </row>
    <row r="2922" spans="2:2" x14ac:dyDescent="0.25">
      <c r="B2922" s="120"/>
    </row>
    <row r="2923" spans="2:2" x14ac:dyDescent="0.25">
      <c r="B2923" s="120"/>
    </row>
    <row r="2924" spans="2:2" x14ac:dyDescent="0.25">
      <c r="B2924" s="120"/>
    </row>
    <row r="2925" spans="2:2" x14ac:dyDescent="0.25">
      <c r="B2925" s="120"/>
    </row>
    <row r="2926" spans="2:2" x14ac:dyDescent="0.25">
      <c r="B2926" s="120"/>
    </row>
    <row r="2927" spans="2:2" x14ac:dyDescent="0.25">
      <c r="B2927" s="120"/>
    </row>
    <row r="2928" spans="2:2" x14ac:dyDescent="0.25">
      <c r="B2928" s="120"/>
    </row>
    <row r="2929" spans="2:2" x14ac:dyDescent="0.25">
      <c r="B2929" s="120"/>
    </row>
    <row r="2930" spans="2:2" x14ac:dyDescent="0.25">
      <c r="B2930" s="120"/>
    </row>
    <row r="2931" spans="2:2" x14ac:dyDescent="0.25">
      <c r="B2931" s="120"/>
    </row>
    <row r="2932" spans="2:2" x14ac:dyDescent="0.25">
      <c r="B2932" s="120"/>
    </row>
    <row r="2933" spans="2:2" x14ac:dyDescent="0.25">
      <c r="B2933" s="120"/>
    </row>
    <row r="2934" spans="2:2" x14ac:dyDescent="0.25">
      <c r="B2934" s="120"/>
    </row>
    <row r="2935" spans="2:2" x14ac:dyDescent="0.25">
      <c r="B2935" s="120"/>
    </row>
    <row r="2936" spans="2:2" x14ac:dyDescent="0.25">
      <c r="B2936" s="120"/>
    </row>
    <row r="2937" spans="2:2" x14ac:dyDescent="0.25">
      <c r="B2937" s="120"/>
    </row>
    <row r="2938" spans="2:2" x14ac:dyDescent="0.25">
      <c r="B2938" s="120"/>
    </row>
    <row r="2939" spans="2:2" x14ac:dyDescent="0.25">
      <c r="B2939" s="120"/>
    </row>
    <row r="2940" spans="2:2" x14ac:dyDescent="0.25">
      <c r="B2940" s="120"/>
    </row>
    <row r="2941" spans="2:2" x14ac:dyDescent="0.25">
      <c r="B2941" s="120"/>
    </row>
    <row r="2942" spans="2:2" x14ac:dyDescent="0.25">
      <c r="B2942" s="120"/>
    </row>
    <row r="2943" spans="2:2" x14ac:dyDescent="0.25">
      <c r="B2943" s="120"/>
    </row>
    <row r="2944" spans="2:2" x14ac:dyDescent="0.25">
      <c r="B2944" s="120"/>
    </row>
    <row r="2945" spans="2:2" x14ac:dyDescent="0.25">
      <c r="B2945" s="120"/>
    </row>
    <row r="2946" spans="2:2" x14ac:dyDescent="0.25">
      <c r="B2946" s="120"/>
    </row>
    <row r="2947" spans="2:2" x14ac:dyDescent="0.25">
      <c r="B2947" s="120"/>
    </row>
    <row r="2948" spans="2:2" x14ac:dyDescent="0.25">
      <c r="B2948" s="120"/>
    </row>
    <row r="2949" spans="2:2" x14ac:dyDescent="0.25">
      <c r="B2949" s="120"/>
    </row>
    <row r="2950" spans="2:2" x14ac:dyDescent="0.25">
      <c r="B2950" s="120"/>
    </row>
    <row r="2951" spans="2:2" x14ac:dyDescent="0.25">
      <c r="B2951" s="120"/>
    </row>
    <row r="2952" spans="2:2" x14ac:dyDescent="0.25">
      <c r="B2952" s="120"/>
    </row>
    <row r="2953" spans="2:2" x14ac:dyDescent="0.25">
      <c r="B2953" s="120"/>
    </row>
    <row r="2954" spans="2:2" x14ac:dyDescent="0.25">
      <c r="B2954" s="120"/>
    </row>
    <row r="2955" spans="2:2" x14ac:dyDescent="0.25">
      <c r="B2955" s="120"/>
    </row>
    <row r="2956" spans="2:2" x14ac:dyDescent="0.25">
      <c r="B2956" s="120"/>
    </row>
    <row r="2957" spans="2:2" x14ac:dyDescent="0.25">
      <c r="B2957" s="120"/>
    </row>
    <row r="2958" spans="2:2" x14ac:dyDescent="0.25">
      <c r="B2958" s="120"/>
    </row>
    <row r="2959" spans="2:2" x14ac:dyDescent="0.25">
      <c r="B2959" s="120"/>
    </row>
    <row r="2960" spans="2:2" x14ac:dyDescent="0.25">
      <c r="B2960" s="120"/>
    </row>
    <row r="2961" spans="2:2" x14ac:dyDescent="0.25">
      <c r="B2961" s="120"/>
    </row>
    <row r="2962" spans="2:2" x14ac:dyDescent="0.25">
      <c r="B2962" s="120"/>
    </row>
    <row r="2963" spans="2:2" x14ac:dyDescent="0.25">
      <c r="B2963" s="120"/>
    </row>
    <row r="2964" spans="2:2" x14ac:dyDescent="0.25">
      <c r="B2964" s="120"/>
    </row>
    <row r="2965" spans="2:2" x14ac:dyDescent="0.25">
      <c r="B2965" s="120"/>
    </row>
    <row r="2966" spans="2:2" x14ac:dyDescent="0.25">
      <c r="B2966" s="120"/>
    </row>
    <row r="2967" spans="2:2" x14ac:dyDescent="0.25">
      <c r="B2967" s="120"/>
    </row>
    <row r="2968" spans="2:2" x14ac:dyDescent="0.25">
      <c r="B2968" s="120"/>
    </row>
    <row r="2969" spans="2:2" x14ac:dyDescent="0.25">
      <c r="B2969" s="120"/>
    </row>
    <row r="2970" spans="2:2" x14ac:dyDescent="0.25">
      <c r="B2970" s="120"/>
    </row>
    <row r="2971" spans="2:2" x14ac:dyDescent="0.25">
      <c r="B2971" s="120"/>
    </row>
    <row r="2972" spans="2:2" x14ac:dyDescent="0.25">
      <c r="B2972" s="120"/>
    </row>
    <row r="2973" spans="2:2" x14ac:dyDescent="0.25">
      <c r="B2973" s="120"/>
    </row>
    <row r="2974" spans="2:2" x14ac:dyDescent="0.25">
      <c r="B2974" s="120"/>
    </row>
    <row r="2975" spans="2:2" x14ac:dyDescent="0.25">
      <c r="B2975" s="120"/>
    </row>
    <row r="2976" spans="2:2" x14ac:dyDescent="0.25">
      <c r="B2976" s="120"/>
    </row>
    <row r="2977" spans="2:2" x14ac:dyDescent="0.25">
      <c r="B2977" s="120"/>
    </row>
    <row r="2978" spans="2:2" x14ac:dyDescent="0.25">
      <c r="B2978" s="120"/>
    </row>
    <row r="2979" spans="2:2" x14ac:dyDescent="0.25">
      <c r="B2979" s="120"/>
    </row>
    <row r="2980" spans="2:2" x14ac:dyDescent="0.25">
      <c r="B2980" s="120"/>
    </row>
    <row r="2981" spans="2:2" x14ac:dyDescent="0.25">
      <c r="B2981" s="120"/>
    </row>
    <row r="2982" spans="2:2" x14ac:dyDescent="0.25">
      <c r="B2982" s="120"/>
    </row>
    <row r="2983" spans="2:2" x14ac:dyDescent="0.25">
      <c r="B2983" s="120"/>
    </row>
    <row r="2984" spans="2:2" x14ac:dyDescent="0.25">
      <c r="B2984" s="120"/>
    </row>
    <row r="2985" spans="2:2" x14ac:dyDescent="0.25">
      <c r="B2985" s="120"/>
    </row>
    <row r="2986" spans="2:2" x14ac:dyDescent="0.25">
      <c r="B2986" s="120"/>
    </row>
    <row r="2987" spans="2:2" x14ac:dyDescent="0.25">
      <c r="B2987" s="120"/>
    </row>
    <row r="2988" spans="2:2" x14ac:dyDescent="0.25">
      <c r="B2988" s="120"/>
    </row>
    <row r="2989" spans="2:2" x14ac:dyDescent="0.25">
      <c r="B2989" s="120"/>
    </row>
    <row r="2990" spans="2:2" x14ac:dyDescent="0.25">
      <c r="B2990" s="120"/>
    </row>
    <row r="2991" spans="2:2" x14ac:dyDescent="0.25">
      <c r="B2991" s="120"/>
    </row>
    <row r="2992" spans="2:2" x14ac:dyDescent="0.25">
      <c r="B2992" s="120"/>
    </row>
    <row r="2993" spans="2:2" x14ac:dyDescent="0.25">
      <c r="B2993" s="120"/>
    </row>
    <row r="2994" spans="2:2" x14ac:dyDescent="0.25">
      <c r="B2994" s="120"/>
    </row>
    <row r="2995" spans="2:2" x14ac:dyDescent="0.25">
      <c r="B2995" s="120"/>
    </row>
    <row r="2996" spans="2:2" x14ac:dyDescent="0.25">
      <c r="B2996" s="120"/>
    </row>
    <row r="2997" spans="2:2" x14ac:dyDescent="0.25">
      <c r="B2997" s="120"/>
    </row>
    <row r="2998" spans="2:2" x14ac:dyDescent="0.25">
      <c r="B2998" s="120"/>
    </row>
    <row r="2999" spans="2:2" x14ac:dyDescent="0.25">
      <c r="B2999" s="120"/>
    </row>
    <row r="3000" spans="2:2" x14ac:dyDescent="0.25">
      <c r="B3000" s="120"/>
    </row>
    <row r="3001" spans="2:2" x14ac:dyDescent="0.25">
      <c r="B3001" s="120"/>
    </row>
    <row r="3002" spans="2:2" x14ac:dyDescent="0.25">
      <c r="B3002" s="120"/>
    </row>
    <row r="3003" spans="2:2" x14ac:dyDescent="0.25">
      <c r="B3003" s="120"/>
    </row>
    <row r="3004" spans="2:2" x14ac:dyDescent="0.25">
      <c r="B3004" s="120"/>
    </row>
    <row r="3005" spans="2:2" x14ac:dyDescent="0.25">
      <c r="B3005" s="120"/>
    </row>
    <row r="3006" spans="2:2" x14ac:dyDescent="0.25">
      <c r="B3006" s="120"/>
    </row>
    <row r="3007" spans="2:2" x14ac:dyDescent="0.25">
      <c r="B3007" s="120"/>
    </row>
    <row r="3008" spans="2:2" x14ac:dyDescent="0.25">
      <c r="B3008" s="120"/>
    </row>
    <row r="3009" spans="2:2" x14ac:dyDescent="0.25">
      <c r="B3009" s="120"/>
    </row>
    <row r="3010" spans="2:2" x14ac:dyDescent="0.25">
      <c r="B3010" s="120"/>
    </row>
    <row r="3011" spans="2:2" x14ac:dyDescent="0.25">
      <c r="B3011" s="120"/>
    </row>
    <row r="3012" spans="2:2" x14ac:dyDescent="0.25">
      <c r="B3012" s="120"/>
    </row>
    <row r="3013" spans="2:2" x14ac:dyDescent="0.25">
      <c r="B3013" s="120"/>
    </row>
    <row r="3014" spans="2:2" x14ac:dyDescent="0.25">
      <c r="B3014" s="120"/>
    </row>
    <row r="3015" spans="2:2" x14ac:dyDescent="0.25">
      <c r="B3015" s="120"/>
    </row>
    <row r="3016" spans="2:2" x14ac:dyDescent="0.25">
      <c r="B3016" s="120"/>
    </row>
    <row r="3017" spans="2:2" x14ac:dyDescent="0.25">
      <c r="B3017" s="120"/>
    </row>
    <row r="3018" spans="2:2" x14ac:dyDescent="0.25">
      <c r="B3018" s="120"/>
    </row>
    <row r="3019" spans="2:2" x14ac:dyDescent="0.25">
      <c r="B3019" s="120"/>
    </row>
    <row r="3020" spans="2:2" x14ac:dyDescent="0.25">
      <c r="B3020" s="120"/>
    </row>
    <row r="3021" spans="2:2" x14ac:dyDescent="0.25">
      <c r="B3021" s="120"/>
    </row>
    <row r="3022" spans="2:2" x14ac:dyDescent="0.25">
      <c r="B3022" s="120"/>
    </row>
    <row r="3023" spans="2:2" x14ac:dyDescent="0.25">
      <c r="B3023" s="120"/>
    </row>
    <row r="3024" spans="2:2" x14ac:dyDescent="0.25">
      <c r="B3024" s="120"/>
    </row>
    <row r="3025" spans="2:2" x14ac:dyDescent="0.25">
      <c r="B3025" s="120"/>
    </row>
    <row r="3026" spans="2:2" x14ac:dyDescent="0.25">
      <c r="B3026" s="120"/>
    </row>
    <row r="3027" spans="2:2" x14ac:dyDescent="0.25">
      <c r="B3027" s="120"/>
    </row>
    <row r="3028" spans="2:2" x14ac:dyDescent="0.25">
      <c r="B3028" s="120"/>
    </row>
    <row r="3029" spans="2:2" x14ac:dyDescent="0.25">
      <c r="B3029" s="120"/>
    </row>
    <row r="3030" spans="2:2" x14ac:dyDescent="0.25">
      <c r="B3030" s="120"/>
    </row>
    <row r="3031" spans="2:2" x14ac:dyDescent="0.25">
      <c r="B3031" s="120"/>
    </row>
    <row r="3032" spans="2:2" x14ac:dyDescent="0.25">
      <c r="B3032" s="120"/>
    </row>
    <row r="3033" spans="2:2" x14ac:dyDescent="0.25">
      <c r="B3033" s="120"/>
    </row>
    <row r="3034" spans="2:2" x14ac:dyDescent="0.25">
      <c r="B3034" s="120"/>
    </row>
    <row r="3035" spans="2:2" x14ac:dyDescent="0.25">
      <c r="B3035" s="120"/>
    </row>
    <row r="3036" spans="2:2" x14ac:dyDescent="0.25">
      <c r="B3036" s="120"/>
    </row>
    <row r="3037" spans="2:2" x14ac:dyDescent="0.25">
      <c r="B3037" s="120"/>
    </row>
    <row r="3038" spans="2:2" x14ac:dyDescent="0.25">
      <c r="B3038" s="120"/>
    </row>
    <row r="3039" spans="2:2" x14ac:dyDescent="0.25">
      <c r="B3039" s="120"/>
    </row>
    <row r="3040" spans="2:2" x14ac:dyDescent="0.25">
      <c r="B3040" s="120"/>
    </row>
    <row r="3041" spans="2:2" x14ac:dyDescent="0.25">
      <c r="B3041" s="120"/>
    </row>
    <row r="3042" spans="2:2" x14ac:dyDescent="0.25">
      <c r="B3042" s="120"/>
    </row>
    <row r="3043" spans="2:2" x14ac:dyDescent="0.25">
      <c r="B3043" s="120"/>
    </row>
    <row r="3044" spans="2:2" x14ac:dyDescent="0.25">
      <c r="B3044" s="120"/>
    </row>
    <row r="3045" spans="2:2" x14ac:dyDescent="0.25">
      <c r="B3045" s="120"/>
    </row>
    <row r="3046" spans="2:2" x14ac:dyDescent="0.25">
      <c r="B3046" s="120"/>
    </row>
    <row r="3047" spans="2:2" x14ac:dyDescent="0.25">
      <c r="B3047" s="120"/>
    </row>
    <row r="3048" spans="2:2" x14ac:dyDescent="0.25">
      <c r="B3048" s="120"/>
    </row>
    <row r="3049" spans="2:2" x14ac:dyDescent="0.25">
      <c r="B3049" s="120"/>
    </row>
    <row r="3050" spans="2:2" x14ac:dyDescent="0.25">
      <c r="B3050" s="120"/>
    </row>
    <row r="3051" spans="2:2" x14ac:dyDescent="0.25">
      <c r="B3051" s="120"/>
    </row>
    <row r="3052" spans="2:2" x14ac:dyDescent="0.25">
      <c r="B3052" s="120"/>
    </row>
    <row r="3053" spans="2:2" x14ac:dyDescent="0.25">
      <c r="B3053" s="120"/>
    </row>
    <row r="3054" spans="2:2" x14ac:dyDescent="0.25">
      <c r="B3054" s="120"/>
    </row>
    <row r="3055" spans="2:2" x14ac:dyDescent="0.25">
      <c r="B3055" s="120"/>
    </row>
    <row r="3056" spans="2:2" x14ac:dyDescent="0.25">
      <c r="B3056" s="120"/>
    </row>
    <row r="3057" spans="2:2" x14ac:dyDescent="0.25">
      <c r="B3057" s="120"/>
    </row>
    <row r="3058" spans="2:2" x14ac:dyDescent="0.25">
      <c r="B3058" s="120"/>
    </row>
    <row r="3059" spans="2:2" x14ac:dyDescent="0.25">
      <c r="B3059" s="120"/>
    </row>
    <row r="3060" spans="2:2" x14ac:dyDescent="0.25">
      <c r="B3060" s="120"/>
    </row>
    <row r="3061" spans="2:2" x14ac:dyDescent="0.25">
      <c r="B3061" s="120"/>
    </row>
    <row r="3062" spans="2:2" x14ac:dyDescent="0.25">
      <c r="B3062" s="120"/>
    </row>
    <row r="3063" spans="2:2" x14ac:dyDescent="0.25">
      <c r="B3063" s="120"/>
    </row>
    <row r="3064" spans="2:2" x14ac:dyDescent="0.25">
      <c r="B3064" s="120"/>
    </row>
    <row r="3065" spans="2:2" x14ac:dyDescent="0.25">
      <c r="B3065" s="120"/>
    </row>
    <row r="3066" spans="2:2" x14ac:dyDescent="0.25">
      <c r="B3066" s="120"/>
    </row>
    <row r="3067" spans="2:2" x14ac:dyDescent="0.25">
      <c r="B3067" s="120"/>
    </row>
    <row r="3068" spans="2:2" x14ac:dyDescent="0.25">
      <c r="B3068" s="120"/>
    </row>
    <row r="3069" spans="2:2" x14ac:dyDescent="0.25">
      <c r="B3069" s="120"/>
    </row>
    <row r="3070" spans="2:2" x14ac:dyDescent="0.25">
      <c r="B3070" s="120"/>
    </row>
    <row r="3071" spans="2:2" x14ac:dyDescent="0.25">
      <c r="B3071" s="120"/>
    </row>
    <row r="3072" spans="2:2" x14ac:dyDescent="0.25">
      <c r="B3072" s="120"/>
    </row>
    <row r="3073" spans="2:2" x14ac:dyDescent="0.25">
      <c r="B3073" s="120"/>
    </row>
    <row r="3074" spans="2:2" x14ac:dyDescent="0.25">
      <c r="B3074" s="120"/>
    </row>
    <row r="3075" spans="2:2" x14ac:dyDescent="0.25">
      <c r="B3075" s="120"/>
    </row>
    <row r="3076" spans="2:2" x14ac:dyDescent="0.25">
      <c r="B3076" s="120"/>
    </row>
    <row r="3077" spans="2:2" x14ac:dyDescent="0.25">
      <c r="B3077" s="120"/>
    </row>
    <row r="3078" spans="2:2" x14ac:dyDescent="0.25">
      <c r="B3078" s="120"/>
    </row>
    <row r="3079" spans="2:2" x14ac:dyDescent="0.25">
      <c r="B3079" s="120"/>
    </row>
    <row r="3080" spans="2:2" x14ac:dyDescent="0.25">
      <c r="B3080" s="120"/>
    </row>
    <row r="3081" spans="2:2" x14ac:dyDescent="0.25">
      <c r="B3081" s="120"/>
    </row>
    <row r="3082" spans="2:2" x14ac:dyDescent="0.25">
      <c r="B3082" s="120"/>
    </row>
    <row r="3083" spans="2:2" x14ac:dyDescent="0.25">
      <c r="B3083" s="120"/>
    </row>
    <row r="3084" spans="2:2" x14ac:dyDescent="0.25">
      <c r="B3084" s="120"/>
    </row>
    <row r="3085" spans="2:2" x14ac:dyDescent="0.25">
      <c r="B3085" s="120"/>
    </row>
    <row r="3086" spans="2:2" x14ac:dyDescent="0.25">
      <c r="B3086" s="120"/>
    </row>
    <row r="3087" spans="2:2" x14ac:dyDescent="0.25">
      <c r="B3087" s="120"/>
    </row>
    <row r="3088" spans="2:2" x14ac:dyDescent="0.25">
      <c r="B3088" s="120"/>
    </row>
    <row r="3089" spans="2:2" x14ac:dyDescent="0.25">
      <c r="B3089" s="120"/>
    </row>
    <row r="3090" spans="2:2" x14ac:dyDescent="0.25">
      <c r="B3090" s="120"/>
    </row>
    <row r="3091" spans="2:2" x14ac:dyDescent="0.25">
      <c r="B3091" s="120"/>
    </row>
    <row r="3092" spans="2:2" x14ac:dyDescent="0.25">
      <c r="B3092" s="120"/>
    </row>
    <row r="3093" spans="2:2" x14ac:dyDescent="0.25">
      <c r="B3093" s="120"/>
    </row>
    <row r="3094" spans="2:2" x14ac:dyDescent="0.25">
      <c r="B3094" s="120"/>
    </row>
    <row r="3095" spans="2:2" x14ac:dyDescent="0.25">
      <c r="B3095" s="120"/>
    </row>
    <row r="3096" spans="2:2" x14ac:dyDescent="0.25">
      <c r="B3096" s="120"/>
    </row>
    <row r="3097" spans="2:2" x14ac:dyDescent="0.25">
      <c r="B3097" s="120"/>
    </row>
    <row r="3098" spans="2:2" x14ac:dyDescent="0.25">
      <c r="B3098" s="120"/>
    </row>
    <row r="3099" spans="2:2" x14ac:dyDescent="0.25">
      <c r="B3099" s="120"/>
    </row>
    <row r="3100" spans="2:2" x14ac:dyDescent="0.25">
      <c r="B3100" s="120"/>
    </row>
    <row r="3101" spans="2:2" x14ac:dyDescent="0.25">
      <c r="B3101" s="120"/>
    </row>
    <row r="3102" spans="2:2" x14ac:dyDescent="0.25">
      <c r="B3102" s="120"/>
    </row>
    <row r="3103" spans="2:2" x14ac:dyDescent="0.25">
      <c r="B3103" s="120"/>
    </row>
    <row r="3104" spans="2:2" x14ac:dyDescent="0.25">
      <c r="B3104" s="120"/>
    </row>
    <row r="3105" spans="2:2" x14ac:dyDescent="0.25">
      <c r="B3105" s="120"/>
    </row>
    <row r="3106" spans="2:2" x14ac:dyDescent="0.25">
      <c r="B3106" s="120"/>
    </row>
    <row r="3107" spans="2:2" x14ac:dyDescent="0.25">
      <c r="B3107" s="120"/>
    </row>
    <row r="3108" spans="2:2" x14ac:dyDescent="0.25">
      <c r="B3108" s="120"/>
    </row>
    <row r="3109" spans="2:2" x14ac:dyDescent="0.25">
      <c r="B3109" s="120"/>
    </row>
    <row r="3110" spans="2:2" x14ac:dyDescent="0.25">
      <c r="B3110" s="120"/>
    </row>
    <row r="3111" spans="2:2" x14ac:dyDescent="0.25">
      <c r="B3111" s="120"/>
    </row>
    <row r="3112" spans="2:2" x14ac:dyDescent="0.25">
      <c r="B3112" s="120"/>
    </row>
    <row r="3113" spans="2:2" x14ac:dyDescent="0.25">
      <c r="B3113" s="120"/>
    </row>
    <row r="3114" spans="2:2" x14ac:dyDescent="0.25">
      <c r="B3114" s="120"/>
    </row>
    <row r="3115" spans="2:2" x14ac:dyDescent="0.25">
      <c r="B3115" s="120"/>
    </row>
    <row r="3116" spans="2:2" x14ac:dyDescent="0.25">
      <c r="B3116" s="120"/>
    </row>
    <row r="3117" spans="2:2" x14ac:dyDescent="0.25">
      <c r="B3117" s="120"/>
    </row>
    <row r="3118" spans="2:2" x14ac:dyDescent="0.25">
      <c r="B3118" s="120"/>
    </row>
    <row r="3119" spans="2:2" x14ac:dyDescent="0.25">
      <c r="B3119" s="120"/>
    </row>
    <row r="3120" spans="2:2" x14ac:dyDescent="0.25">
      <c r="B3120" s="120"/>
    </row>
    <row r="3121" spans="2:2" x14ac:dyDescent="0.25">
      <c r="B3121" s="120"/>
    </row>
    <row r="3122" spans="2:2" x14ac:dyDescent="0.25">
      <c r="B3122" s="120"/>
    </row>
    <row r="3123" spans="2:2" x14ac:dyDescent="0.25">
      <c r="B3123" s="120"/>
    </row>
    <row r="3124" spans="2:2" x14ac:dyDescent="0.25">
      <c r="B3124" s="120"/>
    </row>
    <row r="3125" spans="2:2" x14ac:dyDescent="0.25">
      <c r="B3125" s="120"/>
    </row>
    <row r="3126" spans="2:2" x14ac:dyDescent="0.25">
      <c r="B3126" s="120"/>
    </row>
    <row r="3127" spans="2:2" x14ac:dyDescent="0.25">
      <c r="B3127" s="120"/>
    </row>
    <row r="3128" spans="2:2" x14ac:dyDescent="0.25">
      <c r="B3128" s="120"/>
    </row>
    <row r="3129" spans="2:2" x14ac:dyDescent="0.25">
      <c r="B3129" s="120"/>
    </row>
    <row r="3130" spans="2:2" x14ac:dyDescent="0.25">
      <c r="B3130" s="120"/>
    </row>
    <row r="3131" spans="2:2" x14ac:dyDescent="0.25">
      <c r="B3131" s="120"/>
    </row>
    <row r="3132" spans="2:2" x14ac:dyDescent="0.25">
      <c r="B3132" s="120"/>
    </row>
    <row r="3133" spans="2:2" x14ac:dyDescent="0.25">
      <c r="B3133" s="120"/>
    </row>
    <row r="3134" spans="2:2" x14ac:dyDescent="0.25">
      <c r="B3134" s="120"/>
    </row>
    <row r="3135" spans="2:2" x14ac:dyDescent="0.25">
      <c r="B3135" s="120"/>
    </row>
    <row r="3136" spans="2:2" x14ac:dyDescent="0.25">
      <c r="B3136" s="120"/>
    </row>
    <row r="3137" spans="2:2" x14ac:dyDescent="0.25">
      <c r="B3137" s="120"/>
    </row>
    <row r="3138" spans="2:2" x14ac:dyDescent="0.25">
      <c r="B3138" s="120"/>
    </row>
    <row r="3139" spans="2:2" x14ac:dyDescent="0.25">
      <c r="B3139" s="120"/>
    </row>
    <row r="3140" spans="2:2" x14ac:dyDescent="0.25">
      <c r="B3140" s="120"/>
    </row>
    <row r="3141" spans="2:2" x14ac:dyDescent="0.25">
      <c r="B3141" s="120"/>
    </row>
    <row r="3142" spans="2:2" x14ac:dyDescent="0.25">
      <c r="B3142" s="120"/>
    </row>
    <row r="3143" spans="2:2" x14ac:dyDescent="0.25">
      <c r="B3143" s="120"/>
    </row>
    <row r="3144" spans="2:2" x14ac:dyDescent="0.25">
      <c r="B3144" s="120"/>
    </row>
    <row r="3145" spans="2:2" x14ac:dyDescent="0.25">
      <c r="B3145" s="120"/>
    </row>
    <row r="3146" spans="2:2" x14ac:dyDescent="0.25">
      <c r="B3146" s="120"/>
    </row>
    <row r="3147" spans="2:2" x14ac:dyDescent="0.25">
      <c r="B3147" s="120"/>
    </row>
    <row r="3148" spans="2:2" x14ac:dyDescent="0.25">
      <c r="B3148" s="120"/>
    </row>
    <row r="3149" spans="2:2" x14ac:dyDescent="0.25">
      <c r="B3149" s="120"/>
    </row>
    <row r="3150" spans="2:2" x14ac:dyDescent="0.25">
      <c r="B3150" s="120"/>
    </row>
    <row r="3151" spans="2:2" x14ac:dyDescent="0.25">
      <c r="B3151" s="120"/>
    </row>
    <row r="3152" spans="2:2" x14ac:dyDescent="0.25">
      <c r="B3152" s="120"/>
    </row>
    <row r="3153" spans="2:2" x14ac:dyDescent="0.25">
      <c r="B3153" s="120"/>
    </row>
    <row r="3154" spans="2:2" x14ac:dyDescent="0.25">
      <c r="B3154" s="120"/>
    </row>
    <row r="3155" spans="2:2" x14ac:dyDescent="0.25">
      <c r="B3155" s="120"/>
    </row>
    <row r="3156" spans="2:2" x14ac:dyDescent="0.25">
      <c r="B3156" s="120"/>
    </row>
    <row r="3157" spans="2:2" x14ac:dyDescent="0.25">
      <c r="B3157" s="120"/>
    </row>
    <row r="3158" spans="2:2" x14ac:dyDescent="0.25">
      <c r="B3158" s="120"/>
    </row>
    <row r="3159" spans="2:2" x14ac:dyDescent="0.25">
      <c r="B3159" s="120"/>
    </row>
    <row r="3160" spans="2:2" x14ac:dyDescent="0.25">
      <c r="B3160" s="120"/>
    </row>
    <row r="3161" spans="2:2" x14ac:dyDescent="0.25">
      <c r="B3161" s="120"/>
    </row>
    <row r="3162" spans="2:2" x14ac:dyDescent="0.25">
      <c r="B3162" s="120"/>
    </row>
    <row r="3163" spans="2:2" x14ac:dyDescent="0.25">
      <c r="B3163" s="120"/>
    </row>
    <row r="3164" spans="2:2" x14ac:dyDescent="0.25">
      <c r="B3164" s="120"/>
    </row>
    <row r="3165" spans="2:2" x14ac:dyDescent="0.25">
      <c r="B3165" s="120"/>
    </row>
    <row r="3166" spans="2:2" x14ac:dyDescent="0.25">
      <c r="B3166" s="120"/>
    </row>
    <row r="3167" spans="2:2" x14ac:dyDescent="0.25">
      <c r="B3167" s="120"/>
    </row>
    <row r="3168" spans="2:2" x14ac:dyDescent="0.25">
      <c r="B3168" s="120"/>
    </row>
    <row r="3169" spans="2:2" x14ac:dyDescent="0.25">
      <c r="B3169" s="120"/>
    </row>
    <row r="3170" spans="2:2" x14ac:dyDescent="0.25">
      <c r="B3170" s="120"/>
    </row>
    <row r="3171" spans="2:2" x14ac:dyDescent="0.25">
      <c r="B3171" s="120"/>
    </row>
    <row r="3172" spans="2:2" x14ac:dyDescent="0.25">
      <c r="B3172" s="120"/>
    </row>
    <row r="3173" spans="2:2" x14ac:dyDescent="0.25">
      <c r="B3173" s="120"/>
    </row>
    <row r="3174" spans="2:2" x14ac:dyDescent="0.25">
      <c r="B3174" s="120"/>
    </row>
    <row r="3175" spans="2:2" x14ac:dyDescent="0.25">
      <c r="B3175" s="120"/>
    </row>
    <row r="3176" spans="2:2" x14ac:dyDescent="0.25">
      <c r="B3176" s="120"/>
    </row>
    <row r="3177" spans="2:2" x14ac:dyDescent="0.25">
      <c r="B3177" s="120"/>
    </row>
    <row r="3178" spans="2:2" x14ac:dyDescent="0.25">
      <c r="B3178" s="120"/>
    </row>
    <row r="3179" spans="2:2" x14ac:dyDescent="0.25">
      <c r="B3179" s="120"/>
    </row>
    <row r="3180" spans="2:2" x14ac:dyDescent="0.25">
      <c r="B3180" s="120"/>
    </row>
    <row r="3181" spans="2:2" x14ac:dyDescent="0.25">
      <c r="B3181" s="120"/>
    </row>
    <row r="3182" spans="2:2" x14ac:dyDescent="0.25">
      <c r="B3182" s="120"/>
    </row>
    <row r="3183" spans="2:2" x14ac:dyDescent="0.25">
      <c r="B3183" s="120"/>
    </row>
    <row r="3184" spans="2:2" x14ac:dyDescent="0.25">
      <c r="B3184" s="120"/>
    </row>
    <row r="3185" spans="2:2" x14ac:dyDescent="0.25">
      <c r="B3185" s="120"/>
    </row>
    <row r="3186" spans="2:2" x14ac:dyDescent="0.25">
      <c r="B3186" s="120"/>
    </row>
    <row r="3187" spans="2:2" x14ac:dyDescent="0.25">
      <c r="B3187" s="120"/>
    </row>
    <row r="3188" spans="2:2" x14ac:dyDescent="0.25">
      <c r="B3188" s="120"/>
    </row>
    <row r="3189" spans="2:2" x14ac:dyDescent="0.25">
      <c r="B3189" s="120"/>
    </row>
    <row r="3190" spans="2:2" x14ac:dyDescent="0.25">
      <c r="B3190" s="120"/>
    </row>
    <row r="3191" spans="2:2" x14ac:dyDescent="0.25">
      <c r="B3191" s="120"/>
    </row>
    <row r="3192" spans="2:2" x14ac:dyDescent="0.25">
      <c r="B3192" s="120"/>
    </row>
    <row r="3193" spans="2:2" x14ac:dyDescent="0.25">
      <c r="B3193" s="120"/>
    </row>
    <row r="3194" spans="2:2" x14ac:dyDescent="0.25">
      <c r="B3194" s="120"/>
    </row>
    <row r="3195" spans="2:2" x14ac:dyDescent="0.25">
      <c r="B3195" s="120"/>
    </row>
    <row r="3196" spans="2:2" x14ac:dyDescent="0.25">
      <c r="B3196" s="120"/>
    </row>
    <row r="3197" spans="2:2" x14ac:dyDescent="0.25">
      <c r="B3197" s="120"/>
    </row>
    <row r="3198" spans="2:2" x14ac:dyDescent="0.25">
      <c r="B3198" s="120"/>
    </row>
    <row r="3199" spans="2:2" x14ac:dyDescent="0.25">
      <c r="B3199" s="120"/>
    </row>
    <row r="3200" spans="2:2" x14ac:dyDescent="0.25">
      <c r="B3200" s="120"/>
    </row>
    <row r="3201" spans="2:2" x14ac:dyDescent="0.25">
      <c r="B3201" s="120"/>
    </row>
    <row r="3202" spans="2:2" x14ac:dyDescent="0.25">
      <c r="B3202" s="120"/>
    </row>
    <row r="3203" spans="2:2" x14ac:dyDescent="0.25">
      <c r="B3203" s="120"/>
    </row>
    <row r="3204" spans="2:2" x14ac:dyDescent="0.25">
      <c r="B3204" s="120"/>
    </row>
    <row r="3205" spans="2:2" x14ac:dyDescent="0.25">
      <c r="B3205" s="120"/>
    </row>
    <row r="3206" spans="2:2" x14ac:dyDescent="0.25">
      <c r="B3206" s="120"/>
    </row>
    <row r="3207" spans="2:2" x14ac:dyDescent="0.25">
      <c r="B3207" s="120"/>
    </row>
    <row r="3208" spans="2:2" x14ac:dyDescent="0.25">
      <c r="B3208" s="120"/>
    </row>
    <row r="3209" spans="2:2" x14ac:dyDescent="0.25">
      <c r="B3209" s="120"/>
    </row>
    <row r="3210" spans="2:2" x14ac:dyDescent="0.25">
      <c r="B3210" s="120"/>
    </row>
    <row r="3211" spans="2:2" x14ac:dyDescent="0.25">
      <c r="B3211" s="120"/>
    </row>
    <row r="3212" spans="2:2" x14ac:dyDescent="0.25">
      <c r="B3212" s="120"/>
    </row>
    <row r="3213" spans="2:2" x14ac:dyDescent="0.25">
      <c r="B3213" s="120"/>
    </row>
    <row r="3214" spans="2:2" x14ac:dyDescent="0.25">
      <c r="B3214" s="120"/>
    </row>
    <row r="3215" spans="2:2" x14ac:dyDescent="0.25">
      <c r="B3215" s="120"/>
    </row>
    <row r="3216" spans="2:2" x14ac:dyDescent="0.25">
      <c r="B3216" s="120"/>
    </row>
    <row r="3217" spans="2:2" x14ac:dyDescent="0.25">
      <c r="B3217" s="120"/>
    </row>
    <row r="3218" spans="2:2" x14ac:dyDescent="0.25">
      <c r="B3218" s="120"/>
    </row>
    <row r="3219" spans="2:2" x14ac:dyDescent="0.25">
      <c r="B3219" s="120"/>
    </row>
    <row r="3220" spans="2:2" x14ac:dyDescent="0.25">
      <c r="B3220" s="120"/>
    </row>
    <row r="3221" spans="2:2" x14ac:dyDescent="0.25">
      <c r="B3221" s="120"/>
    </row>
    <row r="3222" spans="2:2" x14ac:dyDescent="0.25">
      <c r="B3222" s="120"/>
    </row>
    <row r="3223" spans="2:2" x14ac:dyDescent="0.25">
      <c r="B3223" s="120"/>
    </row>
    <row r="3224" spans="2:2" x14ac:dyDescent="0.25">
      <c r="B3224" s="120"/>
    </row>
    <row r="3225" spans="2:2" x14ac:dyDescent="0.25">
      <c r="B3225" s="120"/>
    </row>
    <row r="3226" spans="2:2" x14ac:dyDescent="0.25">
      <c r="B3226" s="120"/>
    </row>
    <row r="3227" spans="2:2" x14ac:dyDescent="0.25">
      <c r="B3227" s="120"/>
    </row>
    <row r="3228" spans="2:2" x14ac:dyDescent="0.25">
      <c r="B3228" s="120"/>
    </row>
    <row r="3229" spans="2:2" x14ac:dyDescent="0.25">
      <c r="B3229" s="120"/>
    </row>
    <row r="3230" spans="2:2" x14ac:dyDescent="0.25">
      <c r="B3230" s="120"/>
    </row>
    <row r="3231" spans="2:2" x14ac:dyDescent="0.25">
      <c r="B3231" s="120"/>
    </row>
    <row r="3232" spans="2:2" x14ac:dyDescent="0.25">
      <c r="B3232" s="120"/>
    </row>
    <row r="3233" spans="2:2" x14ac:dyDescent="0.25">
      <c r="B3233" s="120"/>
    </row>
    <row r="3234" spans="2:2" x14ac:dyDescent="0.25">
      <c r="B3234" s="120"/>
    </row>
    <row r="3235" spans="2:2" x14ac:dyDescent="0.25">
      <c r="B3235" s="120"/>
    </row>
    <row r="3236" spans="2:2" x14ac:dyDescent="0.25">
      <c r="B3236" s="120"/>
    </row>
    <row r="3237" spans="2:2" x14ac:dyDescent="0.25">
      <c r="B3237" s="120"/>
    </row>
    <row r="3238" spans="2:2" x14ac:dyDescent="0.25">
      <c r="B3238" s="120"/>
    </row>
    <row r="3239" spans="2:2" x14ac:dyDescent="0.25">
      <c r="B3239" s="120"/>
    </row>
    <row r="3240" spans="2:2" x14ac:dyDescent="0.25">
      <c r="B3240" s="120"/>
    </row>
    <row r="3241" spans="2:2" x14ac:dyDescent="0.25">
      <c r="B3241" s="120"/>
    </row>
    <row r="3242" spans="2:2" x14ac:dyDescent="0.25">
      <c r="B3242" s="120"/>
    </row>
    <row r="3243" spans="2:2" x14ac:dyDescent="0.25">
      <c r="B3243" s="120"/>
    </row>
    <row r="3244" spans="2:2" x14ac:dyDescent="0.25">
      <c r="B3244" s="120"/>
    </row>
    <row r="3245" spans="2:2" x14ac:dyDescent="0.25">
      <c r="B3245" s="120"/>
    </row>
    <row r="3246" spans="2:2" x14ac:dyDescent="0.25">
      <c r="B3246" s="120"/>
    </row>
    <row r="3247" spans="2:2" x14ac:dyDescent="0.25">
      <c r="B3247" s="120"/>
    </row>
    <row r="3248" spans="2:2" x14ac:dyDescent="0.25">
      <c r="B3248" s="120"/>
    </row>
    <row r="3249" spans="2:2" x14ac:dyDescent="0.25">
      <c r="B3249" s="120"/>
    </row>
    <row r="3250" spans="2:2" x14ac:dyDescent="0.25">
      <c r="B3250" s="120"/>
    </row>
    <row r="3251" spans="2:2" x14ac:dyDescent="0.25">
      <c r="B3251" s="120"/>
    </row>
    <row r="3252" spans="2:2" x14ac:dyDescent="0.25">
      <c r="B3252" s="120"/>
    </row>
    <row r="3253" spans="2:2" x14ac:dyDescent="0.25">
      <c r="B3253" s="120"/>
    </row>
    <row r="3254" spans="2:2" x14ac:dyDescent="0.25">
      <c r="B3254" s="120"/>
    </row>
    <row r="3255" spans="2:2" x14ac:dyDescent="0.25">
      <c r="B3255" s="120"/>
    </row>
    <row r="3256" spans="2:2" x14ac:dyDescent="0.25">
      <c r="B3256" s="120"/>
    </row>
    <row r="3257" spans="2:2" x14ac:dyDescent="0.25">
      <c r="B3257" s="120"/>
    </row>
    <row r="3258" spans="2:2" x14ac:dyDescent="0.25">
      <c r="B3258" s="120"/>
    </row>
    <row r="3259" spans="2:2" x14ac:dyDescent="0.25">
      <c r="B3259" s="120"/>
    </row>
    <row r="3260" spans="2:2" x14ac:dyDescent="0.25">
      <c r="B3260" s="120"/>
    </row>
    <row r="3261" spans="2:2" x14ac:dyDescent="0.25">
      <c r="B3261" s="120"/>
    </row>
    <row r="3262" spans="2:2" x14ac:dyDescent="0.25">
      <c r="B3262" s="120"/>
    </row>
    <row r="3263" spans="2:2" x14ac:dyDescent="0.25">
      <c r="B3263" s="120"/>
    </row>
    <row r="3264" spans="2:2" x14ac:dyDescent="0.25">
      <c r="B3264" s="120"/>
    </row>
    <row r="3265" spans="2:2" x14ac:dyDescent="0.25">
      <c r="B3265" s="120"/>
    </row>
    <row r="3266" spans="2:2" x14ac:dyDescent="0.25">
      <c r="B3266" s="120"/>
    </row>
    <row r="3267" spans="2:2" x14ac:dyDescent="0.25">
      <c r="B3267" s="120"/>
    </row>
    <row r="3268" spans="2:2" x14ac:dyDescent="0.25">
      <c r="B3268" s="120"/>
    </row>
    <row r="3269" spans="2:2" x14ac:dyDescent="0.25">
      <c r="B3269" s="120"/>
    </row>
    <row r="3270" spans="2:2" x14ac:dyDescent="0.25">
      <c r="B3270" s="120"/>
    </row>
    <row r="3271" spans="2:2" x14ac:dyDescent="0.25">
      <c r="B3271" s="120"/>
    </row>
    <row r="3272" spans="2:2" x14ac:dyDescent="0.25">
      <c r="B3272" s="120"/>
    </row>
    <row r="3273" spans="2:2" x14ac:dyDescent="0.25">
      <c r="B3273" s="120"/>
    </row>
    <row r="3274" spans="2:2" x14ac:dyDescent="0.25">
      <c r="B3274" s="120"/>
    </row>
    <row r="3275" spans="2:2" x14ac:dyDescent="0.25">
      <c r="B3275" s="120"/>
    </row>
    <row r="3276" spans="2:2" x14ac:dyDescent="0.25">
      <c r="B3276" s="120"/>
    </row>
    <row r="3277" spans="2:2" x14ac:dyDescent="0.25">
      <c r="B3277" s="120"/>
    </row>
    <row r="3278" spans="2:2" x14ac:dyDescent="0.25">
      <c r="B3278" s="120"/>
    </row>
    <row r="3279" spans="2:2" x14ac:dyDescent="0.25">
      <c r="B3279" s="120"/>
    </row>
    <row r="3280" spans="2:2" x14ac:dyDescent="0.25">
      <c r="B3280" s="120"/>
    </row>
    <row r="3281" spans="2:2" x14ac:dyDescent="0.25">
      <c r="B3281" s="120"/>
    </row>
    <row r="3282" spans="2:2" x14ac:dyDescent="0.25">
      <c r="B3282" s="120"/>
    </row>
    <row r="3283" spans="2:2" x14ac:dyDescent="0.25">
      <c r="B3283" s="120"/>
    </row>
    <row r="3284" spans="2:2" x14ac:dyDescent="0.25">
      <c r="B3284" s="120"/>
    </row>
    <row r="3285" spans="2:2" x14ac:dyDescent="0.25">
      <c r="B3285" s="120"/>
    </row>
    <row r="3286" spans="2:2" x14ac:dyDescent="0.25">
      <c r="B3286" s="120"/>
    </row>
    <row r="3287" spans="2:2" x14ac:dyDescent="0.25">
      <c r="B3287" s="120"/>
    </row>
    <row r="3288" spans="2:2" x14ac:dyDescent="0.25">
      <c r="B3288" s="120"/>
    </row>
    <row r="3289" spans="2:2" x14ac:dyDescent="0.25">
      <c r="B3289" s="120"/>
    </row>
    <row r="3290" spans="2:2" x14ac:dyDescent="0.25">
      <c r="B3290" s="120"/>
    </row>
    <row r="3291" spans="2:2" x14ac:dyDescent="0.25">
      <c r="B3291" s="120"/>
    </row>
    <row r="3292" spans="2:2" x14ac:dyDescent="0.25">
      <c r="B3292" s="120"/>
    </row>
    <row r="3293" spans="2:2" x14ac:dyDescent="0.25">
      <c r="B3293" s="120"/>
    </row>
    <row r="3294" spans="2:2" x14ac:dyDescent="0.25">
      <c r="B3294" s="120"/>
    </row>
    <row r="3295" spans="2:2" x14ac:dyDescent="0.25">
      <c r="B3295" s="120"/>
    </row>
    <row r="3296" spans="2:2" x14ac:dyDescent="0.25">
      <c r="B3296" s="120"/>
    </row>
    <row r="3297" spans="2:2" x14ac:dyDescent="0.25">
      <c r="B3297" s="120"/>
    </row>
    <row r="3298" spans="2:2" x14ac:dyDescent="0.25">
      <c r="B3298" s="120"/>
    </row>
    <row r="3299" spans="2:2" x14ac:dyDescent="0.25">
      <c r="B3299" s="120"/>
    </row>
    <row r="3300" spans="2:2" x14ac:dyDescent="0.25">
      <c r="B3300" s="120"/>
    </row>
    <row r="3301" spans="2:2" x14ac:dyDescent="0.25">
      <c r="B3301" s="120"/>
    </row>
    <row r="3302" spans="2:2" x14ac:dyDescent="0.25">
      <c r="B3302" s="120"/>
    </row>
    <row r="3303" spans="2:2" x14ac:dyDescent="0.25">
      <c r="B3303" s="120"/>
    </row>
    <row r="3304" spans="2:2" x14ac:dyDescent="0.25">
      <c r="B3304" s="120"/>
    </row>
    <row r="3305" spans="2:2" x14ac:dyDescent="0.25">
      <c r="B3305" s="120"/>
    </row>
    <row r="3306" spans="2:2" x14ac:dyDescent="0.25">
      <c r="B3306" s="120"/>
    </row>
    <row r="3307" spans="2:2" x14ac:dyDescent="0.25">
      <c r="B3307" s="120"/>
    </row>
    <row r="3308" spans="2:2" x14ac:dyDescent="0.25">
      <c r="B3308" s="120"/>
    </row>
    <row r="3309" spans="2:2" x14ac:dyDescent="0.25">
      <c r="B3309" s="120"/>
    </row>
    <row r="3310" spans="2:2" x14ac:dyDescent="0.25">
      <c r="B3310" s="120"/>
    </row>
    <row r="3311" spans="2:2" x14ac:dyDescent="0.25">
      <c r="B3311" s="120"/>
    </row>
    <row r="3312" spans="2:2" x14ac:dyDescent="0.25">
      <c r="B3312" s="120"/>
    </row>
    <row r="3313" spans="2:2" x14ac:dyDescent="0.25">
      <c r="B3313" s="120"/>
    </row>
    <row r="3314" spans="2:2" x14ac:dyDescent="0.25">
      <c r="B3314" s="120"/>
    </row>
    <row r="3315" spans="2:2" x14ac:dyDescent="0.25">
      <c r="B3315" s="120"/>
    </row>
    <row r="3316" spans="2:2" x14ac:dyDescent="0.25">
      <c r="B3316" s="120"/>
    </row>
    <row r="3317" spans="2:2" x14ac:dyDescent="0.25">
      <c r="B3317" s="120"/>
    </row>
    <row r="3318" spans="2:2" x14ac:dyDescent="0.25">
      <c r="B3318" s="120"/>
    </row>
    <row r="3319" spans="2:2" x14ac:dyDescent="0.25">
      <c r="B3319" s="120"/>
    </row>
    <row r="3320" spans="2:2" x14ac:dyDescent="0.25">
      <c r="B3320" s="120"/>
    </row>
    <row r="3321" spans="2:2" x14ac:dyDescent="0.25">
      <c r="B3321" s="120"/>
    </row>
    <row r="3322" spans="2:2" x14ac:dyDescent="0.25">
      <c r="B3322" s="120"/>
    </row>
    <row r="3323" spans="2:2" x14ac:dyDescent="0.25">
      <c r="B3323" s="120"/>
    </row>
    <row r="3324" spans="2:2" x14ac:dyDescent="0.25">
      <c r="B3324" s="120"/>
    </row>
    <row r="3325" spans="2:2" x14ac:dyDescent="0.25">
      <c r="B3325" s="120"/>
    </row>
    <row r="3326" spans="2:2" x14ac:dyDescent="0.25">
      <c r="B3326" s="120"/>
    </row>
    <row r="3327" spans="2:2" x14ac:dyDescent="0.25">
      <c r="B3327" s="120"/>
    </row>
    <row r="3328" spans="2:2" x14ac:dyDescent="0.25">
      <c r="B3328" s="120"/>
    </row>
    <row r="3329" spans="2:2" x14ac:dyDescent="0.25">
      <c r="B3329" s="120"/>
    </row>
    <row r="3330" spans="2:2" x14ac:dyDescent="0.25">
      <c r="B3330" s="120"/>
    </row>
    <row r="3331" spans="2:2" x14ac:dyDescent="0.25">
      <c r="B3331" s="120"/>
    </row>
    <row r="3332" spans="2:2" x14ac:dyDescent="0.25">
      <c r="B3332" s="120"/>
    </row>
    <row r="3333" spans="2:2" x14ac:dyDescent="0.25">
      <c r="B3333" s="120"/>
    </row>
    <row r="3334" spans="2:2" x14ac:dyDescent="0.25">
      <c r="B3334" s="120"/>
    </row>
    <row r="3335" spans="2:2" x14ac:dyDescent="0.25">
      <c r="B3335" s="120"/>
    </row>
    <row r="3336" spans="2:2" x14ac:dyDescent="0.25">
      <c r="B3336" s="120"/>
    </row>
    <row r="3337" spans="2:2" x14ac:dyDescent="0.25">
      <c r="B3337" s="120"/>
    </row>
    <row r="3338" spans="2:2" x14ac:dyDescent="0.25">
      <c r="B3338" s="120"/>
    </row>
    <row r="3339" spans="2:2" x14ac:dyDescent="0.25">
      <c r="B3339" s="120"/>
    </row>
    <row r="3340" spans="2:2" x14ac:dyDescent="0.25">
      <c r="B3340" s="120"/>
    </row>
    <row r="3341" spans="2:2" x14ac:dyDescent="0.25">
      <c r="B3341" s="120"/>
    </row>
    <row r="3342" spans="2:2" x14ac:dyDescent="0.25">
      <c r="B3342" s="120"/>
    </row>
    <row r="3343" spans="2:2" x14ac:dyDescent="0.25">
      <c r="B3343" s="120"/>
    </row>
    <row r="3344" spans="2:2" x14ac:dyDescent="0.25">
      <c r="B3344" s="120"/>
    </row>
    <row r="3345" spans="2:2" x14ac:dyDescent="0.25">
      <c r="B3345" s="120"/>
    </row>
    <row r="3346" spans="2:2" x14ac:dyDescent="0.25">
      <c r="B3346" s="120"/>
    </row>
    <row r="3347" spans="2:2" x14ac:dyDescent="0.25">
      <c r="B3347" s="120"/>
    </row>
    <row r="3348" spans="2:2" x14ac:dyDescent="0.25">
      <c r="B3348" s="120"/>
    </row>
    <row r="3349" spans="2:2" x14ac:dyDescent="0.25">
      <c r="B3349" s="120"/>
    </row>
    <row r="3350" spans="2:2" x14ac:dyDescent="0.25">
      <c r="B3350" s="120"/>
    </row>
    <row r="3351" spans="2:2" x14ac:dyDescent="0.25">
      <c r="B3351" s="120"/>
    </row>
    <row r="3352" spans="2:2" x14ac:dyDescent="0.25">
      <c r="B3352" s="120"/>
    </row>
    <row r="3353" spans="2:2" x14ac:dyDescent="0.25">
      <c r="B3353" s="120"/>
    </row>
    <row r="3354" spans="2:2" x14ac:dyDescent="0.25">
      <c r="B3354" s="120"/>
    </row>
    <row r="3355" spans="2:2" x14ac:dyDescent="0.25">
      <c r="B3355" s="120"/>
    </row>
    <row r="3356" spans="2:2" x14ac:dyDescent="0.25">
      <c r="B3356" s="120"/>
    </row>
    <row r="3357" spans="2:2" x14ac:dyDescent="0.25">
      <c r="B3357" s="120"/>
    </row>
    <row r="3358" spans="2:2" x14ac:dyDescent="0.25">
      <c r="B3358" s="120"/>
    </row>
    <row r="3359" spans="2:2" x14ac:dyDescent="0.25">
      <c r="B3359" s="120"/>
    </row>
    <row r="3360" spans="2:2" x14ac:dyDescent="0.25">
      <c r="B3360" s="120"/>
    </row>
    <row r="3361" spans="2:2" x14ac:dyDescent="0.25">
      <c r="B3361" s="120"/>
    </row>
    <row r="3362" spans="2:2" x14ac:dyDescent="0.25">
      <c r="B3362" s="120"/>
    </row>
    <row r="3363" spans="2:2" x14ac:dyDescent="0.25">
      <c r="B3363" s="120"/>
    </row>
    <row r="3364" spans="2:2" x14ac:dyDescent="0.25">
      <c r="B3364" s="120"/>
    </row>
    <row r="3365" spans="2:2" x14ac:dyDescent="0.25">
      <c r="B3365" s="120"/>
    </row>
    <row r="3366" spans="2:2" x14ac:dyDescent="0.25">
      <c r="B3366" s="120"/>
    </row>
    <row r="3367" spans="2:2" x14ac:dyDescent="0.25">
      <c r="B3367" s="120"/>
    </row>
    <row r="3368" spans="2:2" x14ac:dyDescent="0.25">
      <c r="B3368" s="120"/>
    </row>
    <row r="3369" spans="2:2" x14ac:dyDescent="0.25">
      <c r="B3369" s="120"/>
    </row>
    <row r="3370" spans="2:2" x14ac:dyDescent="0.25">
      <c r="B3370" s="120"/>
    </row>
    <row r="3371" spans="2:2" x14ac:dyDescent="0.25">
      <c r="B3371" s="120"/>
    </row>
    <row r="3372" spans="2:2" x14ac:dyDescent="0.25">
      <c r="B3372" s="120"/>
    </row>
    <row r="3373" spans="2:2" x14ac:dyDescent="0.25">
      <c r="B3373" s="120"/>
    </row>
    <row r="3374" spans="2:2" x14ac:dyDescent="0.25">
      <c r="B3374" s="120"/>
    </row>
    <row r="3375" spans="2:2" x14ac:dyDescent="0.25">
      <c r="B3375" s="120"/>
    </row>
    <row r="3376" spans="2:2" x14ac:dyDescent="0.25">
      <c r="B3376" s="120"/>
    </row>
    <row r="3377" spans="2:2" x14ac:dyDescent="0.25">
      <c r="B3377" s="120"/>
    </row>
    <row r="3378" spans="2:2" x14ac:dyDescent="0.25">
      <c r="B3378" s="120"/>
    </row>
    <row r="3379" spans="2:2" x14ac:dyDescent="0.25">
      <c r="B3379" s="120"/>
    </row>
    <row r="3380" spans="2:2" x14ac:dyDescent="0.25">
      <c r="B3380" s="120"/>
    </row>
  </sheetData>
  <sheetProtection algorithmName="SHA-512" hashValue="51TGGCGOGH2nHqv45g3t57RGK8Wnp6nCuPTncFMiXYBM2SrYc37aXPLhs58BvohsvHVg0MN/FV41WRe+9nJgAw==" saltValue="hQPbZ7IIU/Xx9vWtE8Xsdw==" spinCount="100000" sheet="1" objects="1" scenarios="1" insertRows="0" selectLockedCells="1"/>
  <mergeCells count="12">
    <mergeCell ref="D55:D57"/>
    <mergeCell ref="G1:G2"/>
    <mergeCell ref="C5:D5"/>
    <mergeCell ref="A42:G43"/>
    <mergeCell ref="A44:G44"/>
    <mergeCell ref="A45:E45"/>
    <mergeCell ref="A1:E2"/>
    <mergeCell ref="B49:C49"/>
    <mergeCell ref="B50:C50"/>
    <mergeCell ref="B51:C51"/>
    <mergeCell ref="B52:C52"/>
    <mergeCell ref="B53:C53"/>
  </mergeCells>
  <conditionalFormatting sqref="B50:B53">
    <cfRule type="cellIs" dxfId="169" priority="7" operator="equal">
      <formula>0</formula>
    </cfRule>
  </conditionalFormatting>
  <conditionalFormatting sqref="A7:G39">
    <cfRule type="cellIs" dxfId="168" priority="6" operator="equal">
      <formula>0</formula>
    </cfRule>
  </conditionalFormatting>
  <conditionalFormatting sqref="C5">
    <cfRule type="containsText" dxfId="167" priority="5" operator="containsText" text="Správně">
      <formula>NOT(ISERROR(SEARCH("Správně",C5)))</formula>
    </cfRule>
  </conditionalFormatting>
  <conditionalFormatting sqref="G1">
    <cfRule type="cellIs" dxfId="166" priority="2" operator="equal">
      <formula>0</formula>
    </cfRule>
  </conditionalFormatting>
  <conditionalFormatting sqref="G1">
    <cfRule type="containsText" dxfId="165" priority="1" operator="containsText" text="21">
      <formula>NOT(ISERROR(SEARCH("21",G1)))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72" fitToHeight="1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44186-911C-434C-B8D2-2394A50A5522}">
  <sheetPr>
    <tabColor rgb="FF66FFFF"/>
    <pageSetUpPr fitToPage="1"/>
  </sheetPr>
  <dimension ref="A1:Q94"/>
  <sheetViews>
    <sheetView topLeftCell="A14" workbookViewId="0">
      <selection activeCell="F31" sqref="F31"/>
    </sheetView>
  </sheetViews>
  <sheetFormatPr defaultColWidth="8.85546875" defaultRowHeight="15" x14ac:dyDescent="0.25"/>
  <cols>
    <col min="1" max="1" width="4.85546875" style="23" customWidth="1"/>
    <col min="2" max="2" width="9" style="23" customWidth="1"/>
    <col min="3" max="3" width="39.85546875" style="23" customWidth="1"/>
    <col min="4" max="4" width="32.28515625" style="23" customWidth="1"/>
    <col min="5" max="5" width="28.7109375" style="23" customWidth="1"/>
    <col min="6" max="6" width="34" style="23" customWidth="1"/>
    <col min="7" max="7" width="35" style="23" customWidth="1"/>
    <col min="8" max="8" width="39.7109375" style="23" customWidth="1"/>
    <col min="9" max="10" width="0" style="23" hidden="1" customWidth="1"/>
    <col min="11" max="11" width="4.5703125" style="23" customWidth="1"/>
    <col min="12" max="12" width="72.42578125" style="23" customWidth="1"/>
    <col min="13" max="13" width="14" style="23" customWidth="1"/>
    <col min="14" max="16384" width="8.85546875" style="23"/>
  </cols>
  <sheetData>
    <row r="1" spans="1:12" ht="12.6" customHeight="1" x14ac:dyDescent="0.25">
      <c r="B1" s="329" t="s">
        <v>70</v>
      </c>
      <c r="C1" s="330"/>
      <c r="D1" s="338" t="str">
        <f>IF('1. SOUHRNNÉ INFORMACE'!B5=0,"",'1. SOUHRNNÉ INFORMACE'!B5)</f>
        <v/>
      </c>
      <c r="E1" s="339"/>
      <c r="F1" s="326">
        <f>'1. SOUHRNNÉ INFORMACE'!B2</f>
        <v>0</v>
      </c>
    </row>
    <row r="2" spans="1:12" ht="15.6" customHeight="1" x14ac:dyDescent="0.25">
      <c r="B2" s="333" t="s">
        <v>37</v>
      </c>
      <c r="C2" s="334" t="s">
        <v>37</v>
      </c>
      <c r="D2" s="331" t="str">
        <f>IF('1. SOUHRNNÉ INFORMACE'!B6=0,"",'1. SOUHRNNÉ INFORMACE'!B6)</f>
        <v/>
      </c>
      <c r="E2" s="332"/>
      <c r="F2" s="327"/>
    </row>
    <row r="3" spans="1:12" ht="16.899999999999999" customHeight="1" x14ac:dyDescent="0.25">
      <c r="B3" s="333" t="s">
        <v>58</v>
      </c>
      <c r="C3" s="334" t="s">
        <v>58</v>
      </c>
      <c r="D3" s="331" t="str">
        <f>IF('1. SOUHRNNÉ INFORMACE'!B9=0,"",'1. SOUHRNNÉ INFORMACE'!B9)</f>
        <v/>
      </c>
      <c r="E3" s="332"/>
      <c r="F3" s="327"/>
    </row>
    <row r="4" spans="1:12" ht="15.6" customHeight="1" thickBot="1" x14ac:dyDescent="0.3">
      <c r="B4" s="335" t="s">
        <v>59</v>
      </c>
      <c r="C4" s="336" t="s">
        <v>59</v>
      </c>
      <c r="D4" s="331" t="str">
        <f>IF('1. SOUHRNNÉ INFORMACE'!B10=0,"",'1. SOUHRNNÉ INFORMACE'!B10)</f>
        <v/>
      </c>
      <c r="E4" s="332"/>
      <c r="F4" s="328"/>
    </row>
    <row r="5" spans="1:12" s="55" customFormat="1" ht="15.75" thickBot="1" x14ac:dyDescent="0.3">
      <c r="B5" s="337" t="s">
        <v>62</v>
      </c>
      <c r="C5" s="337"/>
      <c r="D5" s="53"/>
      <c r="E5" s="53" t="s">
        <v>60</v>
      </c>
      <c r="F5" s="54" t="s">
        <v>71</v>
      </c>
      <c r="L5" s="23"/>
    </row>
    <row r="6" spans="1:12" ht="15.75" thickBot="1" x14ac:dyDescent="0.3">
      <c r="B6" s="53" t="s">
        <v>169</v>
      </c>
      <c r="C6" s="57" t="str">
        <f>IF('1. SOUHRNNÉ INFORMACE'!B2=0,"",'1. SOUHRNNÉ INFORMACE'!B2)</f>
        <v/>
      </c>
      <c r="D6" s="5">
        <f>'1. SOUHRNNÉ INFORMACE'!B11-'1. SOUHRNNÉ INFORMACE'!B16</f>
        <v>0</v>
      </c>
      <c r="E6" s="59">
        <f>E32</f>
        <v>0</v>
      </c>
      <c r="F6" s="90">
        <f>D7-E6</f>
        <v>0</v>
      </c>
      <c r="G6" s="371" t="str">
        <f>IF(F6&gt;0,"OBLAST PODPORY NEDOČERPÁNA! VRATKA PROBĚHLA DO 31.12.2021 NEBO SE TEPRVE PROMÍTNE VE VRATCE!!!",IF(F6&lt;0,"OBLAST PŘEČERPÁNA-SKUTEČNÉ ČERPÁNÍ JE VYŠŠÍ NEŽ DOTACE OBLASTI!!",IF(F6=0,"OK","")))</f>
        <v>OK</v>
      </c>
      <c r="H6" s="372"/>
      <c r="I6" s="372"/>
      <c r="J6" s="372"/>
      <c r="K6" s="372"/>
      <c r="L6" s="372"/>
    </row>
    <row r="7" spans="1:12" ht="26.45" customHeight="1" x14ac:dyDescent="0.25">
      <c r="B7" s="370" t="s">
        <v>212</v>
      </c>
      <c r="C7" s="370"/>
      <c r="D7" s="5">
        <f>'1. SOUHRNNÉ INFORMACE'!B13</f>
        <v>0</v>
      </c>
      <c r="E7" s="91"/>
      <c r="F7" s="54" t="s">
        <v>71</v>
      </c>
    </row>
    <row r="8" spans="1:12" x14ac:dyDescent="0.25">
      <c r="B8" s="343" t="s">
        <v>253</v>
      </c>
      <c r="C8" s="344"/>
      <c r="D8" s="344"/>
      <c r="E8" s="61"/>
      <c r="F8" s="1"/>
    </row>
    <row r="9" spans="1:12" x14ac:dyDescent="0.25">
      <c r="A9" s="281" t="s">
        <v>230</v>
      </c>
      <c r="B9" s="340" t="s">
        <v>232</v>
      </c>
      <c r="C9" s="341"/>
      <c r="D9" s="342"/>
      <c r="E9" s="62">
        <f>E10</f>
        <v>0</v>
      </c>
      <c r="F9" s="1"/>
    </row>
    <row r="10" spans="1:12" x14ac:dyDescent="0.25">
      <c r="A10" s="282" t="s">
        <v>231</v>
      </c>
      <c r="B10" s="287" t="s">
        <v>233</v>
      </c>
      <c r="C10" s="288"/>
      <c r="D10" s="289"/>
      <c r="E10" s="290">
        <f>SUM(E11:E13)</f>
        <v>0</v>
      </c>
      <c r="F10" s="1"/>
      <c r="G10" s="358" t="s">
        <v>68</v>
      </c>
    </row>
    <row r="11" spans="1:12" ht="42.75" customHeight="1" x14ac:dyDescent="0.25">
      <c r="A11" s="283"/>
      <c r="B11" s="323" t="s">
        <v>239</v>
      </c>
      <c r="C11" s="324"/>
      <c r="D11" s="325"/>
      <c r="E11" s="5">
        <v>0</v>
      </c>
      <c r="F11" s="1"/>
      <c r="G11" s="358"/>
    </row>
    <row r="12" spans="1:12" ht="42" customHeight="1" x14ac:dyDescent="0.25">
      <c r="A12" s="283"/>
      <c r="B12" s="323" t="s">
        <v>240</v>
      </c>
      <c r="C12" s="324"/>
      <c r="D12" s="325"/>
      <c r="E12" s="5">
        <v>0</v>
      </c>
      <c r="F12" s="1"/>
      <c r="G12" s="358"/>
    </row>
    <row r="13" spans="1:12" x14ac:dyDescent="0.25">
      <c r="A13" s="283"/>
      <c r="B13" s="64" t="s">
        <v>241</v>
      </c>
      <c r="C13" s="285"/>
      <c r="D13" s="286"/>
      <c r="E13" s="5">
        <v>0</v>
      </c>
      <c r="F13" s="1"/>
    </row>
    <row r="14" spans="1:12" x14ac:dyDescent="0.25">
      <c r="A14" s="281">
        <v>51</v>
      </c>
      <c r="B14" s="66" t="s">
        <v>73</v>
      </c>
      <c r="C14" s="67"/>
      <c r="D14" s="68"/>
      <c r="E14" s="62">
        <f>SUM(E15,E18,E19)</f>
        <v>0</v>
      </c>
      <c r="F14" s="1"/>
    </row>
    <row r="15" spans="1:12" x14ac:dyDescent="0.25">
      <c r="A15" s="284">
        <v>511</v>
      </c>
      <c r="B15" s="287" t="s">
        <v>234</v>
      </c>
      <c r="C15" s="288"/>
      <c r="D15" s="289"/>
      <c r="E15" s="290">
        <f>SUM(E16:E17)</f>
        <v>0</v>
      </c>
      <c r="F15" s="1"/>
    </row>
    <row r="16" spans="1:12" ht="31.5" customHeight="1" x14ac:dyDescent="0.25">
      <c r="A16" s="284"/>
      <c r="B16" s="323" t="s">
        <v>242</v>
      </c>
      <c r="C16" s="324"/>
      <c r="D16" s="325"/>
      <c r="E16" s="5">
        <v>0</v>
      </c>
      <c r="F16" s="1"/>
    </row>
    <row r="17" spans="1:12" ht="30" customHeight="1" x14ac:dyDescent="0.25">
      <c r="A17" s="284"/>
      <c r="B17" s="323" t="s">
        <v>272</v>
      </c>
      <c r="C17" s="324"/>
      <c r="D17" s="325"/>
      <c r="E17" s="5">
        <v>0</v>
      </c>
      <c r="F17" s="1"/>
    </row>
    <row r="18" spans="1:12" x14ac:dyDescent="0.25">
      <c r="A18" s="284">
        <v>512</v>
      </c>
      <c r="B18" s="362" t="s">
        <v>235</v>
      </c>
      <c r="C18" s="363"/>
      <c r="D18" s="364"/>
      <c r="E18" s="5">
        <v>0</v>
      </c>
      <c r="F18" s="1"/>
    </row>
    <row r="19" spans="1:12" x14ac:dyDescent="0.25">
      <c r="A19" s="284">
        <v>518</v>
      </c>
      <c r="B19" s="365" t="s">
        <v>236</v>
      </c>
      <c r="C19" s="366"/>
      <c r="D19" s="367"/>
      <c r="E19" s="290">
        <f>SUM(E20:E23)</f>
        <v>0</v>
      </c>
      <c r="F19" s="1"/>
    </row>
    <row r="20" spans="1:12" ht="30" customHeight="1" x14ac:dyDescent="0.25">
      <c r="A20" s="284"/>
      <c r="B20" s="323" t="s">
        <v>243</v>
      </c>
      <c r="C20" s="324"/>
      <c r="D20" s="325"/>
      <c r="E20" s="5">
        <v>0</v>
      </c>
      <c r="F20" s="1"/>
    </row>
    <row r="21" spans="1:12" x14ac:dyDescent="0.25">
      <c r="A21" s="283"/>
      <c r="B21" s="64" t="s">
        <v>244</v>
      </c>
      <c r="C21" s="69"/>
      <c r="D21" s="70"/>
      <c r="E21" s="5">
        <v>0</v>
      </c>
      <c r="F21" s="1"/>
    </row>
    <row r="22" spans="1:12" ht="42.75" customHeight="1" x14ac:dyDescent="0.25">
      <c r="A22" s="283"/>
      <c r="B22" s="323" t="s">
        <v>245</v>
      </c>
      <c r="C22" s="324"/>
      <c r="D22" s="325"/>
      <c r="E22" s="5">
        <v>0</v>
      </c>
      <c r="F22" s="1"/>
      <c r="G22" s="361"/>
    </row>
    <row r="23" spans="1:12" x14ac:dyDescent="0.25">
      <c r="A23" s="283"/>
      <c r="B23" s="323" t="s">
        <v>246</v>
      </c>
      <c r="C23" s="324"/>
      <c r="D23" s="325"/>
      <c r="E23" s="5">
        <v>0</v>
      </c>
      <c r="F23" s="1"/>
      <c r="G23" s="361"/>
    </row>
    <row r="24" spans="1:12" x14ac:dyDescent="0.25">
      <c r="A24" s="281">
        <v>52</v>
      </c>
      <c r="B24" s="66" t="s">
        <v>72</v>
      </c>
      <c r="C24" s="67"/>
      <c r="D24" s="68"/>
      <c r="E24" s="62">
        <f>SUM(E25:E26)</f>
        <v>0</v>
      </c>
      <c r="F24" s="1"/>
      <c r="G24" s="361"/>
    </row>
    <row r="25" spans="1:12" ht="51" customHeight="1" x14ac:dyDescent="0.25">
      <c r="A25" s="284">
        <v>521</v>
      </c>
      <c r="B25" s="323" t="s">
        <v>273</v>
      </c>
      <c r="C25" s="324"/>
      <c r="D25" s="325"/>
      <c r="E25" s="5">
        <f>SUM(E26:E30)</f>
        <v>0</v>
      </c>
      <c r="F25" s="1"/>
      <c r="L25" s="55" t="s">
        <v>215</v>
      </c>
    </row>
    <row r="26" spans="1:12" ht="17.45" customHeight="1" x14ac:dyDescent="0.25">
      <c r="A26" s="284">
        <v>524</v>
      </c>
      <c r="B26" s="362" t="s">
        <v>247</v>
      </c>
      <c r="C26" s="363"/>
      <c r="D26" s="364"/>
      <c r="E26" s="5">
        <v>0</v>
      </c>
      <c r="F26" s="1"/>
      <c r="G26" s="368" t="str">
        <f>IF($E$26&gt;0.1*E6,"Odměny za sportovní výsledky mohou činit nejvýše 10 % z poskytnuté oblasti podpory.","")</f>
        <v/>
      </c>
      <c r="H26" s="369"/>
      <c r="L26" s="92">
        <f>D7*10%</f>
        <v>0</v>
      </c>
    </row>
    <row r="27" spans="1:12" ht="24" customHeight="1" x14ac:dyDescent="0.25">
      <c r="A27" s="281">
        <v>54</v>
      </c>
      <c r="B27" s="66" t="s">
        <v>237</v>
      </c>
      <c r="C27" s="67"/>
      <c r="D27" s="68"/>
      <c r="E27" s="62">
        <f>E28</f>
        <v>0</v>
      </c>
      <c r="F27" s="1"/>
      <c r="G27" s="93"/>
    </row>
    <row r="28" spans="1:12" x14ac:dyDescent="0.25">
      <c r="A28" s="284">
        <v>549</v>
      </c>
      <c r="B28" s="365" t="s">
        <v>238</v>
      </c>
      <c r="C28" s="366"/>
      <c r="D28" s="367"/>
      <c r="E28" s="290">
        <f>SUM(E29:E30)</f>
        <v>0</v>
      </c>
      <c r="F28" s="1"/>
      <c r="G28" s="93"/>
    </row>
    <row r="29" spans="1:12" ht="33" customHeight="1" x14ac:dyDescent="0.25">
      <c r="A29" s="283"/>
      <c r="B29" s="323" t="s">
        <v>248</v>
      </c>
      <c r="C29" s="324"/>
      <c r="D29" s="325"/>
      <c r="E29" s="5">
        <v>0</v>
      </c>
      <c r="F29" s="1"/>
    </row>
    <row r="30" spans="1:12" x14ac:dyDescent="0.25">
      <c r="A30" s="283"/>
      <c r="B30" s="198" t="s">
        <v>249</v>
      </c>
      <c r="C30" s="279"/>
      <c r="D30" s="280"/>
      <c r="E30" s="5"/>
      <c r="F30" s="1"/>
    </row>
    <row r="31" spans="1:12" ht="14.45" customHeight="1" x14ac:dyDescent="0.25">
      <c r="B31" s="94"/>
      <c r="C31" s="355" t="s">
        <v>213</v>
      </c>
      <c r="D31" s="356"/>
      <c r="E31" s="72">
        <f>'TALENT - Koneční příjemci '!C4</f>
        <v>0</v>
      </c>
      <c r="F31" s="1"/>
      <c r="G31" s="345"/>
      <c r="H31" s="357"/>
    </row>
    <row r="32" spans="1:12" ht="14.45" customHeight="1" x14ac:dyDescent="0.25">
      <c r="B32" s="359" t="s">
        <v>64</v>
      </c>
      <c r="C32" s="360"/>
      <c r="D32" s="73">
        <f>D6</f>
        <v>0</v>
      </c>
      <c r="E32" s="73">
        <f>E9+E14+E24+E27+E31</f>
        <v>0</v>
      </c>
      <c r="F32" s="95">
        <f>D32-E32</f>
        <v>0</v>
      </c>
      <c r="G32" s="345"/>
      <c r="H32" s="357"/>
    </row>
    <row r="33" spans="2:17" x14ac:dyDescent="0.25">
      <c r="C33" s="76"/>
      <c r="D33" s="77"/>
      <c r="E33" s="77"/>
      <c r="F33" s="84"/>
    </row>
    <row r="34" spans="2:17" x14ac:dyDescent="0.25">
      <c r="C34" s="77"/>
      <c r="D34" s="77"/>
      <c r="E34" s="77"/>
      <c r="F34" s="84"/>
    </row>
    <row r="35" spans="2:17" ht="21" customHeight="1" x14ac:dyDescent="0.25">
      <c r="B35" s="347" t="s">
        <v>250</v>
      </c>
      <c r="C35" s="347"/>
      <c r="D35" s="347"/>
      <c r="E35" s="347"/>
      <c r="F35" s="347"/>
    </row>
    <row r="36" spans="2:17" x14ac:dyDescent="0.25">
      <c r="B36" s="348" t="s">
        <v>28</v>
      </c>
      <c r="C36" s="348"/>
      <c r="D36" s="348"/>
      <c r="E36" s="348"/>
      <c r="F36" s="348"/>
    </row>
    <row r="37" spans="2:17" x14ac:dyDescent="0.25">
      <c r="C37" s="85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 x14ac:dyDescent="0.25">
      <c r="C38" s="85"/>
    </row>
    <row r="39" spans="2:17" x14ac:dyDescent="0.25">
      <c r="C39" s="20" t="s">
        <v>252</v>
      </c>
      <c r="D39" s="11"/>
    </row>
    <row r="40" spans="2:17" x14ac:dyDescent="0.25">
      <c r="C40" s="85"/>
    </row>
    <row r="41" spans="2:17" x14ac:dyDescent="0.25">
      <c r="C41" s="85"/>
    </row>
    <row r="42" spans="2:17" x14ac:dyDescent="0.25">
      <c r="C42" s="354" t="s">
        <v>52</v>
      </c>
      <c r="D42" s="354"/>
      <c r="E42" s="45" t="s">
        <v>53</v>
      </c>
    </row>
    <row r="43" spans="2:17" x14ac:dyDescent="0.25">
      <c r="C43" s="351">
        <f>'1. SOUHRNNÉ INFORMACE'!A48</f>
        <v>0</v>
      </c>
      <c r="D43" s="352"/>
      <c r="E43" s="46"/>
    </row>
    <row r="44" spans="2:17" x14ac:dyDescent="0.25">
      <c r="C44" s="351">
        <f>'1. SOUHRNNÉ INFORMACE'!A49</f>
        <v>0</v>
      </c>
      <c r="D44" s="352"/>
      <c r="E44" s="46"/>
    </row>
    <row r="45" spans="2:17" x14ac:dyDescent="0.25">
      <c r="C45" s="351">
        <f>'1. SOUHRNNÉ INFORMACE'!A50</f>
        <v>0</v>
      </c>
      <c r="D45" s="352"/>
      <c r="E45" s="46"/>
    </row>
    <row r="46" spans="2:17" x14ac:dyDescent="0.25">
      <c r="C46" s="351">
        <f>'1. SOUHRNNÉ INFORMACE'!A51</f>
        <v>0</v>
      </c>
      <c r="D46" s="352"/>
      <c r="E46" s="46"/>
    </row>
    <row r="47" spans="2:17" x14ac:dyDescent="0.25">
      <c r="C47" s="77"/>
      <c r="D47" s="43"/>
      <c r="E47" s="42"/>
      <c r="F47" s="84"/>
    </row>
    <row r="48" spans="2:17" x14ac:dyDescent="0.25">
      <c r="C48" s="77"/>
      <c r="D48" s="43"/>
      <c r="E48" s="310"/>
      <c r="F48" s="84"/>
    </row>
    <row r="49" spans="3:6" x14ac:dyDescent="0.25">
      <c r="C49" s="77"/>
      <c r="D49" s="43"/>
      <c r="E49" s="311"/>
      <c r="F49" s="84"/>
    </row>
    <row r="50" spans="3:6" x14ac:dyDescent="0.25">
      <c r="C50" s="77"/>
      <c r="E50" s="312"/>
      <c r="F50" s="84"/>
    </row>
    <row r="51" spans="3:6" x14ac:dyDescent="0.25">
      <c r="C51" s="77"/>
      <c r="D51" s="77"/>
      <c r="E51" s="88" t="s">
        <v>69</v>
      </c>
      <c r="F51" s="84"/>
    </row>
    <row r="52" spans="3:6" x14ac:dyDescent="0.25">
      <c r="C52" s="77"/>
      <c r="D52" s="77"/>
      <c r="E52" s="77"/>
      <c r="F52" s="84"/>
    </row>
    <row r="53" spans="3:6" x14ac:dyDescent="0.25">
      <c r="C53" s="77"/>
      <c r="D53" s="77"/>
      <c r="E53" s="77"/>
      <c r="F53" s="84"/>
    </row>
    <row r="54" spans="3:6" x14ac:dyDescent="0.25">
      <c r="C54" s="77"/>
      <c r="D54" s="77"/>
      <c r="E54" s="77"/>
      <c r="F54" s="84"/>
    </row>
    <row r="55" spans="3:6" x14ac:dyDescent="0.25">
      <c r="C55" s="77"/>
      <c r="D55" s="77"/>
      <c r="E55" s="77"/>
      <c r="F55" s="84"/>
    </row>
    <row r="56" spans="3:6" x14ac:dyDescent="0.25">
      <c r="C56" s="77"/>
      <c r="D56" s="77"/>
      <c r="E56" s="77"/>
      <c r="F56" s="84"/>
    </row>
    <row r="57" spans="3:6" x14ac:dyDescent="0.25">
      <c r="C57" s="77"/>
      <c r="D57" s="77"/>
      <c r="E57" s="77"/>
      <c r="F57" s="84"/>
    </row>
    <row r="58" spans="3:6" x14ac:dyDescent="0.25">
      <c r="C58" s="77"/>
      <c r="D58" s="77"/>
      <c r="E58" s="77"/>
      <c r="F58" s="84"/>
    </row>
    <row r="59" spans="3:6" x14ac:dyDescent="0.25">
      <c r="C59" s="77"/>
      <c r="D59" s="77"/>
      <c r="E59" s="77"/>
      <c r="F59" s="84"/>
    </row>
    <row r="60" spans="3:6" x14ac:dyDescent="0.25">
      <c r="C60" s="77"/>
      <c r="D60" s="77"/>
      <c r="E60" s="77"/>
      <c r="F60" s="84"/>
    </row>
    <row r="61" spans="3:6" x14ac:dyDescent="0.25">
      <c r="C61" s="77"/>
      <c r="D61" s="77"/>
      <c r="E61" s="77"/>
      <c r="F61" s="84"/>
    </row>
    <row r="62" spans="3:6" x14ac:dyDescent="0.25">
      <c r="C62" s="77"/>
      <c r="D62" s="77"/>
      <c r="E62" s="77"/>
      <c r="F62" s="84"/>
    </row>
    <row r="63" spans="3:6" x14ac:dyDescent="0.25">
      <c r="C63" s="77"/>
      <c r="D63" s="77"/>
      <c r="E63" s="77"/>
      <c r="F63" s="84"/>
    </row>
    <row r="64" spans="3:6" x14ac:dyDescent="0.25">
      <c r="C64" s="77"/>
      <c r="D64" s="77"/>
      <c r="E64" s="77"/>
      <c r="F64" s="84"/>
    </row>
    <row r="65" spans="3:6" x14ac:dyDescent="0.25">
      <c r="C65" s="77"/>
      <c r="D65" s="77"/>
      <c r="E65" s="77"/>
      <c r="F65" s="84"/>
    </row>
    <row r="66" spans="3:6" x14ac:dyDescent="0.25">
      <c r="C66" s="77"/>
      <c r="D66" s="77"/>
      <c r="E66" s="77"/>
      <c r="F66" s="84"/>
    </row>
    <row r="67" spans="3:6" x14ac:dyDescent="0.25">
      <c r="C67" s="77"/>
      <c r="D67" s="77"/>
      <c r="E67" s="77"/>
      <c r="F67" s="84"/>
    </row>
    <row r="68" spans="3:6" x14ac:dyDescent="0.25">
      <c r="C68" s="77"/>
      <c r="D68" s="77"/>
      <c r="E68" s="77"/>
      <c r="F68" s="84"/>
    </row>
    <row r="69" spans="3:6" x14ac:dyDescent="0.25">
      <c r="C69" s="77"/>
      <c r="D69" s="77"/>
      <c r="E69" s="77"/>
      <c r="F69" s="84"/>
    </row>
    <row r="70" spans="3:6" x14ac:dyDescent="0.25">
      <c r="C70" s="77"/>
      <c r="D70" s="77"/>
      <c r="E70" s="77"/>
      <c r="F70" s="84"/>
    </row>
    <row r="71" spans="3:6" x14ac:dyDescent="0.25">
      <c r="C71" s="77"/>
      <c r="D71" s="77"/>
      <c r="E71" s="77"/>
      <c r="F71" s="84"/>
    </row>
    <row r="72" spans="3:6" x14ac:dyDescent="0.25">
      <c r="C72" s="77"/>
      <c r="D72" s="77"/>
      <c r="E72" s="77"/>
      <c r="F72" s="84"/>
    </row>
    <row r="73" spans="3:6" x14ac:dyDescent="0.25">
      <c r="C73" s="77"/>
      <c r="D73" s="77"/>
      <c r="E73" s="77"/>
      <c r="F73" s="84"/>
    </row>
    <row r="74" spans="3:6" x14ac:dyDescent="0.25">
      <c r="C74" s="77"/>
      <c r="D74" s="77"/>
      <c r="E74" s="77"/>
      <c r="F74" s="84"/>
    </row>
    <row r="75" spans="3:6" x14ac:dyDescent="0.25">
      <c r="C75" s="77"/>
      <c r="D75" s="77"/>
      <c r="E75" s="77"/>
      <c r="F75" s="84"/>
    </row>
    <row r="76" spans="3:6" x14ac:dyDescent="0.25">
      <c r="C76" s="77"/>
      <c r="D76" s="77"/>
      <c r="E76" s="77"/>
      <c r="F76" s="84"/>
    </row>
    <row r="77" spans="3:6" x14ac:dyDescent="0.25">
      <c r="C77" s="77"/>
      <c r="D77" s="77"/>
      <c r="E77" s="77"/>
      <c r="F77" s="84"/>
    </row>
    <row r="78" spans="3:6" x14ac:dyDescent="0.25">
      <c r="C78" s="77"/>
      <c r="D78" s="77"/>
      <c r="E78" s="77"/>
      <c r="F78" s="84"/>
    </row>
    <row r="79" spans="3:6" x14ac:dyDescent="0.25">
      <c r="C79" s="77"/>
      <c r="D79" s="77"/>
      <c r="E79" s="77"/>
      <c r="F79" s="84"/>
    </row>
    <row r="80" spans="3:6" x14ac:dyDescent="0.25">
      <c r="C80" s="77"/>
      <c r="D80" s="77"/>
      <c r="E80" s="77"/>
      <c r="F80" s="84"/>
    </row>
    <row r="81" spans="3:6" x14ac:dyDescent="0.25">
      <c r="C81" s="77"/>
      <c r="D81" s="77"/>
      <c r="E81" s="77"/>
      <c r="F81" s="84"/>
    </row>
    <row r="82" spans="3:6" x14ac:dyDescent="0.25">
      <c r="C82" s="77"/>
      <c r="D82" s="77"/>
      <c r="E82" s="77"/>
      <c r="F82" s="84"/>
    </row>
    <row r="83" spans="3:6" x14ac:dyDescent="0.25">
      <c r="C83" s="77"/>
      <c r="D83" s="77"/>
      <c r="E83" s="77"/>
      <c r="F83" s="84"/>
    </row>
    <row r="84" spans="3:6" x14ac:dyDescent="0.25">
      <c r="C84" s="77"/>
      <c r="D84" s="77"/>
      <c r="E84" s="77"/>
      <c r="F84" s="84"/>
    </row>
    <row r="85" spans="3:6" x14ac:dyDescent="0.25">
      <c r="C85" s="77"/>
      <c r="D85" s="77"/>
      <c r="E85" s="77"/>
      <c r="F85" s="84"/>
    </row>
    <row r="86" spans="3:6" x14ac:dyDescent="0.25">
      <c r="C86" s="77"/>
      <c r="D86" s="77"/>
      <c r="E86" s="77"/>
      <c r="F86" s="84"/>
    </row>
    <row r="87" spans="3:6" x14ac:dyDescent="0.25">
      <c r="C87" s="77"/>
      <c r="D87" s="77"/>
      <c r="E87" s="77"/>
      <c r="F87" s="84"/>
    </row>
    <row r="88" spans="3:6" x14ac:dyDescent="0.25">
      <c r="C88" s="77"/>
      <c r="D88" s="77"/>
      <c r="E88" s="77"/>
      <c r="F88" s="84"/>
    </row>
    <row r="89" spans="3:6" x14ac:dyDescent="0.25">
      <c r="C89" s="77"/>
      <c r="D89" s="77"/>
      <c r="E89" s="77"/>
      <c r="F89" s="84"/>
    </row>
    <row r="90" spans="3:6" x14ac:dyDescent="0.25">
      <c r="C90" s="77"/>
      <c r="D90" s="77"/>
      <c r="E90" s="77"/>
      <c r="F90" s="84"/>
    </row>
    <row r="91" spans="3:6" x14ac:dyDescent="0.25">
      <c r="C91" s="77"/>
      <c r="D91" s="77"/>
      <c r="E91" s="77"/>
      <c r="F91" s="84"/>
    </row>
    <row r="92" spans="3:6" x14ac:dyDescent="0.25">
      <c r="C92" s="77"/>
      <c r="D92" s="77"/>
      <c r="E92" s="77"/>
      <c r="F92" s="84"/>
    </row>
    <row r="93" spans="3:6" x14ac:dyDescent="0.25">
      <c r="C93" s="77"/>
      <c r="D93" s="77"/>
      <c r="E93" s="77"/>
      <c r="F93" s="84"/>
    </row>
    <row r="94" spans="3:6" x14ac:dyDescent="0.25">
      <c r="C94" s="77"/>
      <c r="D94" s="77"/>
      <c r="E94" s="77"/>
      <c r="F94" s="84"/>
    </row>
  </sheetData>
  <sheetProtection algorithmName="SHA-512" hashValue="3paHgJgeV/F8EOTK1+R/lkNB0F2lW7q5vRq0kJgrGUZ3s+TnhiQeH9YefH2imvkdD/Zti0r8S091cYp9MPMkog==" saltValue="vtHZJF4VNO4yNz3843UTEQ==" spinCount="100000" sheet="1" objects="1" scenarios="1" selectLockedCells="1"/>
  <mergeCells count="42">
    <mergeCell ref="G10:G12"/>
    <mergeCell ref="B1:C1"/>
    <mergeCell ref="D1:E1"/>
    <mergeCell ref="F1:F4"/>
    <mergeCell ref="B2:C2"/>
    <mergeCell ref="D2:E2"/>
    <mergeCell ref="B3:C3"/>
    <mergeCell ref="D3:E3"/>
    <mergeCell ref="B4:C4"/>
    <mergeCell ref="D4:E4"/>
    <mergeCell ref="B28:D28"/>
    <mergeCell ref="B29:D29"/>
    <mergeCell ref="B5:C5"/>
    <mergeCell ref="B7:C7"/>
    <mergeCell ref="B8:D8"/>
    <mergeCell ref="B9:D9"/>
    <mergeCell ref="B11:D11"/>
    <mergeCell ref="B12:D12"/>
    <mergeCell ref="B16:D16"/>
    <mergeCell ref="B17:D17"/>
    <mergeCell ref="B18:D18"/>
    <mergeCell ref="B19:D19"/>
    <mergeCell ref="B20:D20"/>
    <mergeCell ref="B22:D22"/>
    <mergeCell ref="B23:D23"/>
    <mergeCell ref="B25:D25"/>
    <mergeCell ref="C46:D46"/>
    <mergeCell ref="E48:E50"/>
    <mergeCell ref="G6:L6"/>
    <mergeCell ref="B35:F35"/>
    <mergeCell ref="B36:F36"/>
    <mergeCell ref="C42:D42"/>
    <mergeCell ref="C43:D43"/>
    <mergeCell ref="C44:D44"/>
    <mergeCell ref="C45:D45"/>
    <mergeCell ref="G31:G32"/>
    <mergeCell ref="H31:H32"/>
    <mergeCell ref="C31:D31"/>
    <mergeCell ref="B32:C32"/>
    <mergeCell ref="G22:G24"/>
    <mergeCell ref="G26:H26"/>
    <mergeCell ref="B26:D26"/>
  </mergeCells>
  <conditionalFormatting sqref="F8:F31">
    <cfRule type="cellIs" dxfId="164" priority="37" operator="equal">
      <formula>0</formula>
    </cfRule>
  </conditionalFormatting>
  <conditionalFormatting sqref="G31:G32">
    <cfRule type="containsText" dxfId="163" priority="34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částky!!!!",G31)))</formula>
    </cfRule>
  </conditionalFormatting>
  <conditionalFormatting sqref="C43:C46">
    <cfRule type="cellIs" dxfId="162" priority="31" operator="equal">
      <formula>0</formula>
    </cfRule>
  </conditionalFormatting>
  <conditionalFormatting sqref="H31:H32">
    <cfRule type="containsText" dxfId="161" priority="28" operator="containsText" text="VRAT">
      <formula>NOT(ISERROR(SEARCH("VRAT",H31)))</formula>
    </cfRule>
    <cfRule type="containsText" dxfId="160" priority="29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částky!!!!",H31)))</formula>
    </cfRule>
  </conditionalFormatting>
  <conditionalFormatting sqref="D6:D7">
    <cfRule type="cellIs" dxfId="159" priority="25" operator="equal">
      <formula>0</formula>
    </cfRule>
  </conditionalFormatting>
  <conditionalFormatting sqref="F1">
    <cfRule type="cellIs" dxfId="158" priority="19" operator="equal">
      <formula>0</formula>
    </cfRule>
  </conditionalFormatting>
  <conditionalFormatting sqref="F1">
    <cfRule type="containsText" dxfId="157" priority="18" operator="containsText" text="21">
      <formula>NOT(ISERROR(SEARCH("21",F1)))</formula>
    </cfRule>
  </conditionalFormatting>
  <conditionalFormatting sqref="E7">
    <cfRule type="containsText" dxfId="156" priority="17" operator="containsText" text="doplňte">
      <formula>NOT(ISERROR(SEARCH("doplňte",E7)))</formula>
    </cfRule>
  </conditionalFormatting>
  <conditionalFormatting sqref="G6">
    <cfRule type="containsText" dxfId="155" priority="12" operator="containsText" text="NEDOČERPÁNA">
      <formula>NOT(ISERROR(SEARCH("NEDOČERPÁNA",G6)))</formula>
    </cfRule>
  </conditionalFormatting>
  <conditionalFormatting sqref="G6">
    <cfRule type="containsText" dxfId="154" priority="10" operator="containsText" text="OK">
      <formula>NOT(ISERROR(SEARCH("OK",G6)))</formula>
    </cfRule>
    <cfRule type="containsText" dxfId="153" priority="11" operator="containsText" text="PŘEČERPÁNA">
      <formula>NOT(ISERROR(SEARCH("PŘEČERPÁNA",G6)))</formula>
    </cfRule>
  </conditionalFormatting>
  <conditionalFormatting sqref="F6">
    <cfRule type="cellIs" dxfId="152" priority="7" operator="equal">
      <formula>0</formula>
    </cfRule>
    <cfRule type="cellIs" dxfId="151" priority="8" operator="greaterThan">
      <formula>0</formula>
    </cfRule>
    <cfRule type="cellIs" dxfId="150" priority="9" operator="lessThan">
      <formula>0</formula>
    </cfRule>
  </conditionalFormatting>
  <conditionalFormatting sqref="E29:E30">
    <cfRule type="cellIs" dxfId="149" priority="5" operator="equal">
      <formula>0</formula>
    </cfRule>
  </conditionalFormatting>
  <conditionalFormatting sqref="E11:E12">
    <cfRule type="cellIs" dxfId="148" priority="4" operator="equal">
      <formula>0</formula>
    </cfRule>
  </conditionalFormatting>
  <conditionalFormatting sqref="E13">
    <cfRule type="cellIs" dxfId="147" priority="3" operator="equal">
      <formula>0</formula>
    </cfRule>
  </conditionalFormatting>
  <conditionalFormatting sqref="E16:E18 E20:E23">
    <cfRule type="cellIs" dxfId="146" priority="2" operator="equal">
      <formula>0</formula>
    </cfRule>
  </conditionalFormatting>
  <conditionalFormatting sqref="E25:E26">
    <cfRule type="cellIs" dxfId="145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67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C979A16F-EB07-4372-AE11-3222708E8BC0}">
            <xm:f>NOT(ISERROR(SEARCH($G$22,G22)))</xm:f>
            <xm:f>$G$22</xm:f>
            <x14:dxf>
              <font>
                <color rgb="FF9C0006"/>
              </font>
            </x14:dxf>
          </x14:cfRule>
          <x14:cfRule type="containsText" priority="27" operator="containsText" id="{515178BF-166D-483C-B41A-F0BAB2DEAA0E}">
            <xm:f>NOT(ISERROR(SEARCH($G$22,G22)))</xm:f>
            <xm:f>$G$22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23" operator="containsText" id="{9C692628-FD5C-4AA8-AF87-1D3AA8EDB74E}">
            <xm:f>NOT(ISERROR(SEARCH($G$20,G26)))</xm:f>
            <xm:f>$G$20</xm:f>
            <x14:dxf>
              <font>
                <color rgb="FF9C0006"/>
              </font>
            </x14:dxf>
          </x14:cfRule>
          <x14:cfRule type="containsText" priority="24" operator="containsText" id="{5E52857F-A0C2-463E-B196-337FCBAB356D}">
            <xm:f>NOT(ISERROR(SEARCH($G$20,G26)))</xm:f>
            <xm:f>$G$20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22" operator="containsText" id="{9D923CBF-16DD-42ED-A169-FC15EEC415DE}">
            <xm:f>NOT(ISERROR(SEARCH(#REF!,G26)))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G26:G28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82122-43D3-44E0-B671-DE6F58DF5CBA}">
  <sheetPr>
    <tabColor rgb="FFCC00CC"/>
    <pageSetUpPr fitToPage="1"/>
  </sheetPr>
  <dimension ref="A1:G3380"/>
  <sheetViews>
    <sheetView showGridLines="0" topLeftCell="A14" zoomScaleNormal="100" workbookViewId="0">
      <selection activeCell="B50" sqref="B50:C50"/>
    </sheetView>
  </sheetViews>
  <sheetFormatPr defaultColWidth="9.140625" defaultRowHeight="12.75" x14ac:dyDescent="0.25"/>
  <cols>
    <col min="1" max="1" width="50.7109375" style="119" customWidth="1"/>
    <col min="2" max="2" width="15.7109375" style="97" customWidth="1"/>
    <col min="3" max="3" width="26.7109375" style="121" customWidth="1"/>
    <col min="4" max="6" width="16.28515625" style="122" customWidth="1"/>
    <col min="7" max="7" width="55.7109375" style="123" customWidth="1"/>
    <col min="8" max="16384" width="9.140625" style="97"/>
  </cols>
  <sheetData>
    <row r="1" spans="1:7" ht="17.45" customHeight="1" x14ac:dyDescent="0.25">
      <c r="A1" s="375" t="str">
        <f>'2.b POUŽITÍ DOTACE-"TALENT"'!B7</f>
        <v>Podpora B - Zabezpečení výchovy sportovně talentované mládeže věkové kategorie 6 až 23 let</v>
      </c>
      <c r="B1" s="375"/>
      <c r="C1" s="375"/>
      <c r="D1" s="375"/>
      <c r="E1" s="375"/>
      <c r="F1" s="96"/>
      <c r="G1" s="373">
        <f>'2.b POUŽITÍ DOTACE-"TALENT"'!F1</f>
        <v>0</v>
      </c>
    </row>
    <row r="2" spans="1:7" ht="8.4499999999999993" customHeight="1" thickBot="1" x14ac:dyDescent="0.3">
      <c r="A2" s="376"/>
      <c r="B2" s="376"/>
      <c r="C2" s="376"/>
      <c r="D2" s="376"/>
      <c r="E2" s="376"/>
      <c r="F2" s="98"/>
      <c r="G2" s="373"/>
    </row>
    <row r="3" spans="1:7" ht="30" x14ac:dyDescent="0.25">
      <c r="A3" s="98"/>
      <c r="B3" s="98"/>
      <c r="C3" s="99" t="s">
        <v>198</v>
      </c>
      <c r="D3" s="100" t="s">
        <v>199</v>
      </c>
      <c r="E3" s="100" t="s">
        <v>200</v>
      </c>
      <c r="F3" s="101" t="s">
        <v>201</v>
      </c>
      <c r="G3" s="102"/>
    </row>
    <row r="4" spans="1:7" ht="26.25" customHeight="1" thickBot="1" x14ac:dyDescent="0.3">
      <c r="A4" s="103" t="s">
        <v>202</v>
      </c>
      <c r="B4" s="104"/>
      <c r="C4" s="105">
        <f>SUM(C7:C3259)</f>
        <v>0</v>
      </c>
      <c r="D4" s="106">
        <f>SUM(D7:D3259)</f>
        <v>0</v>
      </c>
      <c r="E4" s="106">
        <f>SUM(E7:E3259)</f>
        <v>0</v>
      </c>
      <c r="F4" s="107">
        <f>SUM(F7:F3259)</f>
        <v>0</v>
      </c>
      <c r="G4" s="108" t="s">
        <v>203</v>
      </c>
    </row>
    <row r="5" spans="1:7" s="113" customFormat="1" ht="9" x14ac:dyDescent="0.25">
      <c r="A5" s="109"/>
      <c r="B5" s="110"/>
      <c r="C5" s="374" t="str">
        <f>IF(C4-D4-E4-F4=0,"","hodnoty nejsou uvedeny správně, nesouhlasí kontrolní výpočty")</f>
        <v/>
      </c>
      <c r="D5" s="374"/>
      <c r="E5" s="111"/>
      <c r="F5" s="110"/>
      <c r="G5" s="112"/>
    </row>
    <row r="6" spans="1:7" ht="30" x14ac:dyDescent="0.25">
      <c r="A6" s="114" t="s">
        <v>204</v>
      </c>
      <c r="B6" s="115" t="s">
        <v>37</v>
      </c>
      <c r="C6" s="116" t="s">
        <v>205</v>
      </c>
      <c r="D6" s="117" t="s">
        <v>206</v>
      </c>
      <c r="E6" s="117" t="s">
        <v>207</v>
      </c>
      <c r="F6" s="117" t="s">
        <v>208</v>
      </c>
      <c r="G6" s="118" t="s">
        <v>209</v>
      </c>
    </row>
    <row r="7" spans="1:7" s="124" customFormat="1" x14ac:dyDescent="0.25">
      <c r="A7" s="15"/>
      <c r="B7" s="15"/>
      <c r="C7" s="17"/>
      <c r="D7" s="17"/>
      <c r="E7" s="17"/>
      <c r="F7" s="17"/>
      <c r="G7" s="15"/>
    </row>
    <row r="8" spans="1:7" s="124" customFormat="1" x14ac:dyDescent="0.25">
      <c r="A8" s="15"/>
      <c r="B8" s="15"/>
      <c r="C8" s="17"/>
      <c r="D8" s="17"/>
      <c r="E8" s="17"/>
      <c r="F8" s="17"/>
      <c r="G8" s="15"/>
    </row>
    <row r="9" spans="1:7" s="124" customFormat="1" x14ac:dyDescent="0.25">
      <c r="A9" s="15"/>
      <c r="B9" s="15"/>
      <c r="C9" s="17"/>
      <c r="D9" s="17"/>
      <c r="E9" s="17"/>
      <c r="F9" s="17"/>
      <c r="G9" s="15"/>
    </row>
    <row r="10" spans="1:7" s="124" customFormat="1" x14ac:dyDescent="0.25">
      <c r="A10" s="15"/>
      <c r="B10" s="15"/>
      <c r="C10" s="17"/>
      <c r="D10" s="17"/>
      <c r="E10" s="17"/>
      <c r="F10" s="17"/>
      <c r="G10" s="15"/>
    </row>
    <row r="11" spans="1:7" s="124" customFormat="1" x14ac:dyDescent="0.25">
      <c r="A11" s="15"/>
      <c r="B11" s="15"/>
      <c r="C11" s="17"/>
      <c r="D11" s="17"/>
      <c r="E11" s="17"/>
      <c r="F11" s="17"/>
      <c r="G11" s="15"/>
    </row>
    <row r="12" spans="1:7" s="124" customFormat="1" x14ac:dyDescent="0.25">
      <c r="A12" s="15"/>
      <c r="B12" s="15"/>
      <c r="C12" s="17"/>
      <c r="D12" s="17"/>
      <c r="E12" s="17"/>
      <c r="F12" s="17"/>
      <c r="G12" s="15"/>
    </row>
    <row r="13" spans="1:7" s="124" customFormat="1" x14ac:dyDescent="0.25">
      <c r="A13" s="15"/>
      <c r="B13" s="15"/>
      <c r="C13" s="17"/>
      <c r="D13" s="17"/>
      <c r="E13" s="17"/>
      <c r="F13" s="17"/>
      <c r="G13" s="15"/>
    </row>
    <row r="14" spans="1:7" s="124" customFormat="1" x14ac:dyDescent="0.25">
      <c r="A14" s="15"/>
      <c r="B14" s="15"/>
      <c r="C14" s="17"/>
      <c r="D14" s="17"/>
      <c r="E14" s="17"/>
      <c r="F14" s="17"/>
      <c r="G14" s="15"/>
    </row>
    <row r="15" spans="1:7" s="124" customFormat="1" x14ac:dyDescent="0.25">
      <c r="A15" s="15"/>
      <c r="B15" s="15"/>
      <c r="C15" s="17"/>
      <c r="D15" s="17"/>
      <c r="E15" s="17"/>
      <c r="F15" s="17"/>
      <c r="G15" s="15"/>
    </row>
    <row r="16" spans="1:7" s="124" customFormat="1" x14ac:dyDescent="0.25">
      <c r="A16" s="15"/>
      <c r="B16" s="15"/>
      <c r="C16" s="17"/>
      <c r="D16" s="17"/>
      <c r="E16" s="17"/>
      <c r="F16" s="17"/>
      <c r="G16" s="15"/>
    </row>
    <row r="17" spans="1:7" s="124" customFormat="1" x14ac:dyDescent="0.25">
      <c r="A17" s="15"/>
      <c r="B17" s="15"/>
      <c r="C17" s="17"/>
      <c r="D17" s="17"/>
      <c r="E17" s="17"/>
      <c r="F17" s="17"/>
      <c r="G17" s="15"/>
    </row>
    <row r="18" spans="1:7" s="124" customFormat="1" x14ac:dyDescent="0.25">
      <c r="A18" s="15"/>
      <c r="B18" s="15"/>
      <c r="C18" s="17"/>
      <c r="D18" s="17"/>
      <c r="E18" s="17"/>
      <c r="F18" s="17"/>
      <c r="G18" s="15"/>
    </row>
    <row r="19" spans="1:7" s="124" customFormat="1" x14ac:dyDescent="0.25">
      <c r="A19" s="15"/>
      <c r="B19" s="15"/>
      <c r="C19" s="17"/>
      <c r="D19" s="17"/>
      <c r="E19" s="17"/>
      <c r="F19" s="17"/>
      <c r="G19" s="15"/>
    </row>
    <row r="20" spans="1:7" s="124" customFormat="1" x14ac:dyDescent="0.25">
      <c r="A20" s="15"/>
      <c r="B20" s="15"/>
      <c r="C20" s="17"/>
      <c r="D20" s="17"/>
      <c r="E20" s="17"/>
      <c r="F20" s="17"/>
      <c r="G20" s="15"/>
    </row>
    <row r="21" spans="1:7" s="124" customFormat="1" x14ac:dyDescent="0.25">
      <c r="A21" s="15"/>
      <c r="B21" s="15"/>
      <c r="C21" s="17"/>
      <c r="D21" s="17"/>
      <c r="E21" s="17"/>
      <c r="F21" s="17"/>
      <c r="G21" s="15"/>
    </row>
    <row r="22" spans="1:7" s="124" customFormat="1" x14ac:dyDescent="0.25">
      <c r="A22" s="15"/>
      <c r="B22" s="15"/>
      <c r="C22" s="17"/>
      <c r="D22" s="17"/>
      <c r="E22" s="17"/>
      <c r="F22" s="17"/>
      <c r="G22" s="15"/>
    </row>
    <row r="23" spans="1:7" s="124" customFormat="1" x14ac:dyDescent="0.25">
      <c r="A23" s="15"/>
      <c r="B23" s="15"/>
      <c r="C23" s="17"/>
      <c r="D23" s="17"/>
      <c r="E23" s="17"/>
      <c r="F23" s="17"/>
      <c r="G23" s="15"/>
    </row>
    <row r="24" spans="1:7" s="124" customFormat="1" x14ac:dyDescent="0.25">
      <c r="A24" s="15"/>
      <c r="B24" s="15"/>
      <c r="C24" s="17"/>
      <c r="D24" s="17"/>
      <c r="E24" s="17"/>
      <c r="F24" s="17"/>
      <c r="G24" s="15"/>
    </row>
    <row r="25" spans="1:7" s="124" customFormat="1" x14ac:dyDescent="0.25">
      <c r="A25" s="15"/>
      <c r="B25" s="15"/>
      <c r="C25" s="17"/>
      <c r="D25" s="17"/>
      <c r="E25" s="17"/>
      <c r="F25" s="17"/>
      <c r="G25" s="15"/>
    </row>
    <row r="26" spans="1:7" s="124" customFormat="1" x14ac:dyDescent="0.25">
      <c r="A26" s="15"/>
      <c r="B26" s="15"/>
      <c r="C26" s="17"/>
      <c r="D26" s="17"/>
      <c r="E26" s="17"/>
      <c r="F26" s="17"/>
      <c r="G26" s="15"/>
    </row>
    <row r="27" spans="1:7" s="124" customFormat="1" x14ac:dyDescent="0.25">
      <c r="A27" s="15"/>
      <c r="B27" s="15"/>
      <c r="C27" s="17"/>
      <c r="D27" s="17"/>
      <c r="E27" s="17"/>
      <c r="F27" s="17"/>
      <c r="G27" s="15"/>
    </row>
    <row r="28" spans="1:7" s="124" customFormat="1" x14ac:dyDescent="0.25">
      <c r="A28" s="15"/>
      <c r="B28" s="15"/>
      <c r="C28" s="17"/>
      <c r="D28" s="17"/>
      <c r="E28" s="17"/>
      <c r="F28" s="17"/>
      <c r="G28" s="15"/>
    </row>
    <row r="29" spans="1:7" s="124" customFormat="1" x14ac:dyDescent="0.25">
      <c r="A29" s="15"/>
      <c r="B29" s="15"/>
      <c r="C29" s="17"/>
      <c r="D29" s="17"/>
      <c r="E29" s="17"/>
      <c r="F29" s="17"/>
      <c r="G29" s="15"/>
    </row>
    <row r="30" spans="1:7" s="124" customFormat="1" x14ac:dyDescent="0.25">
      <c r="A30" s="15"/>
      <c r="B30" s="15"/>
      <c r="C30" s="17"/>
      <c r="D30" s="17"/>
      <c r="E30" s="17"/>
      <c r="F30" s="17"/>
      <c r="G30" s="15"/>
    </row>
    <row r="31" spans="1:7" s="124" customFormat="1" x14ac:dyDescent="0.25">
      <c r="A31" s="15"/>
      <c r="B31" s="15"/>
      <c r="C31" s="17"/>
      <c r="D31" s="17"/>
      <c r="E31" s="17"/>
      <c r="F31" s="17"/>
      <c r="G31" s="15"/>
    </row>
    <row r="32" spans="1:7" s="124" customFormat="1" x14ac:dyDescent="0.25">
      <c r="A32" s="15"/>
      <c r="B32" s="15"/>
      <c r="C32" s="17"/>
      <c r="D32" s="17"/>
      <c r="E32" s="17"/>
      <c r="F32" s="17"/>
      <c r="G32" s="15"/>
    </row>
    <row r="33" spans="1:7" s="124" customFormat="1" x14ac:dyDescent="0.25">
      <c r="A33" s="15"/>
      <c r="B33" s="15"/>
      <c r="C33" s="17"/>
      <c r="D33" s="17"/>
      <c r="E33" s="17"/>
      <c r="F33" s="17"/>
      <c r="G33" s="15"/>
    </row>
    <row r="34" spans="1:7" s="124" customFormat="1" x14ac:dyDescent="0.25">
      <c r="A34" s="15"/>
      <c r="B34" s="15"/>
      <c r="C34" s="17"/>
      <c r="D34" s="17"/>
      <c r="E34" s="17"/>
      <c r="F34" s="17"/>
      <c r="G34" s="15"/>
    </row>
    <row r="35" spans="1:7" s="124" customFormat="1" x14ac:dyDescent="0.25">
      <c r="A35" s="15"/>
      <c r="B35" s="15"/>
      <c r="C35" s="17"/>
      <c r="D35" s="17"/>
      <c r="E35" s="17"/>
      <c r="F35" s="17"/>
      <c r="G35" s="15"/>
    </row>
    <row r="36" spans="1:7" s="124" customFormat="1" x14ac:dyDescent="0.25">
      <c r="A36" s="15"/>
      <c r="B36" s="15"/>
      <c r="C36" s="17"/>
      <c r="D36" s="17"/>
      <c r="E36" s="17"/>
      <c r="F36" s="17"/>
      <c r="G36" s="15"/>
    </row>
    <row r="37" spans="1:7" s="124" customFormat="1" x14ac:dyDescent="0.25">
      <c r="A37" s="15"/>
      <c r="B37" s="15"/>
      <c r="C37" s="17"/>
      <c r="D37" s="17"/>
      <c r="E37" s="17"/>
      <c r="F37" s="17"/>
      <c r="G37" s="15"/>
    </row>
    <row r="38" spans="1:7" s="124" customFormat="1" x14ac:dyDescent="0.25">
      <c r="A38" s="15"/>
      <c r="B38" s="15"/>
      <c r="C38" s="17"/>
      <c r="D38" s="17"/>
      <c r="E38" s="17"/>
      <c r="F38" s="17"/>
      <c r="G38" s="15"/>
    </row>
    <row r="39" spans="1:7" s="124" customFormat="1" x14ac:dyDescent="0.25">
      <c r="A39" s="15"/>
      <c r="B39" s="15"/>
      <c r="C39" s="17"/>
      <c r="D39" s="17"/>
      <c r="E39" s="17"/>
      <c r="F39" s="17"/>
      <c r="G39" s="15"/>
    </row>
    <row r="40" spans="1:7" s="124" customFormat="1" x14ac:dyDescent="0.25">
      <c r="A40" s="125" t="s">
        <v>210</v>
      </c>
      <c r="B40" s="126"/>
      <c r="C40" s="127"/>
      <c r="D40" s="128"/>
      <c r="E40" s="128"/>
      <c r="F40" s="128"/>
      <c r="G40" s="129"/>
    </row>
    <row r="41" spans="1:7" s="124" customFormat="1" x14ac:dyDescent="0.25">
      <c r="A41" s="130"/>
      <c r="B41" s="131"/>
      <c r="C41" s="132"/>
      <c r="D41" s="133"/>
      <c r="E41" s="133"/>
      <c r="F41" s="133"/>
      <c r="G41" s="134"/>
    </row>
    <row r="42" spans="1:7" s="23" customFormat="1" ht="20.45" customHeight="1" x14ac:dyDescent="0.25">
      <c r="A42" s="346" t="s">
        <v>251</v>
      </c>
      <c r="B42" s="346"/>
      <c r="C42" s="346"/>
      <c r="D42" s="346"/>
      <c r="E42" s="346"/>
      <c r="F42" s="346"/>
      <c r="G42" s="346"/>
    </row>
    <row r="43" spans="1:7" s="23" customFormat="1" ht="25.15" customHeight="1" x14ac:dyDescent="0.25">
      <c r="A43" s="346"/>
      <c r="B43" s="346"/>
      <c r="C43" s="346"/>
      <c r="D43" s="346"/>
      <c r="E43" s="346"/>
      <c r="F43" s="346"/>
      <c r="G43" s="346"/>
    </row>
    <row r="44" spans="1:7" s="23" customFormat="1" ht="22.9" customHeight="1" x14ac:dyDescent="0.25">
      <c r="A44" s="347" t="s">
        <v>250</v>
      </c>
      <c r="B44" s="347"/>
      <c r="C44" s="347"/>
      <c r="D44" s="347"/>
      <c r="E44" s="347"/>
      <c r="F44" s="347"/>
      <c r="G44" s="347"/>
    </row>
    <row r="45" spans="1:7" s="23" customFormat="1" ht="15" x14ac:dyDescent="0.25">
      <c r="A45" s="348" t="s">
        <v>28</v>
      </c>
      <c r="B45" s="348"/>
      <c r="C45" s="348"/>
      <c r="D45" s="348"/>
      <c r="E45" s="348"/>
    </row>
    <row r="46" spans="1:7" s="23" customFormat="1" ht="15" x14ac:dyDescent="0.25">
      <c r="B46" s="85"/>
    </row>
    <row r="47" spans="1:7" s="23" customFormat="1" ht="15" x14ac:dyDescent="0.25">
      <c r="B47" s="20" t="s">
        <v>252</v>
      </c>
      <c r="C47" s="11"/>
      <c r="D47" s="6"/>
    </row>
    <row r="48" spans="1:7" s="23" customFormat="1" ht="15" x14ac:dyDescent="0.25">
      <c r="B48" s="85"/>
    </row>
    <row r="49" spans="2:5" s="23" customFormat="1" ht="15" x14ac:dyDescent="0.25">
      <c r="B49" s="354" t="s">
        <v>52</v>
      </c>
      <c r="C49" s="354"/>
      <c r="D49" s="45" t="s">
        <v>53</v>
      </c>
    </row>
    <row r="50" spans="2:5" s="23" customFormat="1" ht="15" x14ac:dyDescent="0.25">
      <c r="B50" s="377">
        <f>'1. SOUHRNNÉ INFORMACE'!A48</f>
        <v>0</v>
      </c>
      <c r="C50" s="378"/>
      <c r="D50" s="46"/>
    </row>
    <row r="51" spans="2:5" s="23" customFormat="1" ht="15" x14ac:dyDescent="0.25">
      <c r="B51" s="377">
        <f>'1. SOUHRNNÉ INFORMACE'!A49</f>
        <v>0</v>
      </c>
      <c r="C51" s="378"/>
      <c r="D51" s="46"/>
    </row>
    <row r="52" spans="2:5" s="23" customFormat="1" ht="15" x14ac:dyDescent="0.25">
      <c r="B52" s="377">
        <f>'1. SOUHRNNÉ INFORMACE'!A50</f>
        <v>0</v>
      </c>
      <c r="C52" s="378"/>
      <c r="D52" s="46"/>
    </row>
    <row r="53" spans="2:5" s="23" customFormat="1" ht="15" x14ac:dyDescent="0.25">
      <c r="B53" s="377">
        <f>'1. SOUHRNNÉ INFORMACE'!A51</f>
        <v>0</v>
      </c>
      <c r="C53" s="378"/>
      <c r="D53" s="46"/>
    </row>
    <row r="54" spans="2:5" s="23" customFormat="1" ht="15" x14ac:dyDescent="0.25">
      <c r="B54" s="77"/>
      <c r="C54" s="43"/>
      <c r="D54" s="42"/>
      <c r="E54" s="84"/>
    </row>
    <row r="55" spans="2:5" s="23" customFormat="1" ht="15" x14ac:dyDescent="0.25">
      <c r="B55" s="77"/>
      <c r="C55" s="43"/>
      <c r="D55" s="310"/>
      <c r="E55" s="84"/>
    </row>
    <row r="56" spans="2:5" s="23" customFormat="1" ht="15" x14ac:dyDescent="0.25">
      <c r="B56" s="77"/>
      <c r="C56" s="43"/>
      <c r="D56" s="311"/>
      <c r="E56" s="84"/>
    </row>
    <row r="57" spans="2:5" s="23" customFormat="1" ht="15" x14ac:dyDescent="0.25">
      <c r="B57" s="77"/>
      <c r="D57" s="312"/>
      <c r="E57" s="84"/>
    </row>
    <row r="58" spans="2:5" s="23" customFormat="1" ht="15" x14ac:dyDescent="0.25">
      <c r="B58" s="77"/>
      <c r="C58" s="77"/>
      <c r="D58" s="88" t="s">
        <v>69</v>
      </c>
      <c r="E58" s="84"/>
    </row>
    <row r="59" spans="2:5" x14ac:dyDescent="0.25">
      <c r="B59" s="120"/>
    </row>
    <row r="60" spans="2:5" x14ac:dyDescent="0.25">
      <c r="B60" s="120"/>
    </row>
    <row r="61" spans="2:5" x14ac:dyDescent="0.25">
      <c r="B61" s="120"/>
    </row>
    <row r="62" spans="2:5" x14ac:dyDescent="0.25">
      <c r="B62" s="120"/>
    </row>
    <row r="63" spans="2:5" x14ac:dyDescent="0.25">
      <c r="B63" s="120"/>
    </row>
    <row r="64" spans="2:5" x14ac:dyDescent="0.25">
      <c r="B64" s="120"/>
    </row>
    <row r="65" spans="2:2" x14ac:dyDescent="0.25">
      <c r="B65" s="120"/>
    </row>
    <row r="66" spans="2:2" x14ac:dyDescent="0.25">
      <c r="B66" s="120"/>
    </row>
    <row r="67" spans="2:2" x14ac:dyDescent="0.25">
      <c r="B67" s="120"/>
    </row>
    <row r="68" spans="2:2" x14ac:dyDescent="0.25">
      <c r="B68" s="120"/>
    </row>
    <row r="69" spans="2:2" x14ac:dyDescent="0.25">
      <c r="B69" s="120"/>
    </row>
    <row r="70" spans="2:2" x14ac:dyDescent="0.25">
      <c r="B70" s="120"/>
    </row>
    <row r="71" spans="2:2" x14ac:dyDescent="0.25">
      <c r="B71" s="120"/>
    </row>
    <row r="72" spans="2:2" x14ac:dyDescent="0.25">
      <c r="B72" s="120"/>
    </row>
    <row r="73" spans="2:2" x14ac:dyDescent="0.25">
      <c r="B73" s="120"/>
    </row>
    <row r="74" spans="2:2" x14ac:dyDescent="0.25">
      <c r="B74" s="120"/>
    </row>
    <row r="75" spans="2:2" x14ac:dyDescent="0.25">
      <c r="B75" s="120"/>
    </row>
    <row r="76" spans="2:2" x14ac:dyDescent="0.25">
      <c r="B76" s="120"/>
    </row>
    <row r="77" spans="2:2" x14ac:dyDescent="0.25">
      <c r="B77" s="120"/>
    </row>
    <row r="78" spans="2:2" x14ac:dyDescent="0.25">
      <c r="B78" s="120"/>
    </row>
    <row r="79" spans="2:2" x14ac:dyDescent="0.25">
      <c r="B79" s="120"/>
    </row>
    <row r="80" spans="2:2" x14ac:dyDescent="0.25">
      <c r="B80" s="120"/>
    </row>
    <row r="81" spans="2:2" x14ac:dyDescent="0.25">
      <c r="B81" s="120"/>
    </row>
    <row r="82" spans="2:2" x14ac:dyDescent="0.25">
      <c r="B82" s="120"/>
    </row>
    <row r="83" spans="2:2" x14ac:dyDescent="0.25">
      <c r="B83" s="120"/>
    </row>
    <row r="84" spans="2:2" x14ac:dyDescent="0.25">
      <c r="B84" s="120"/>
    </row>
    <row r="85" spans="2:2" x14ac:dyDescent="0.25">
      <c r="B85" s="120"/>
    </row>
    <row r="86" spans="2:2" x14ac:dyDescent="0.25">
      <c r="B86" s="120"/>
    </row>
    <row r="87" spans="2:2" x14ac:dyDescent="0.25">
      <c r="B87" s="120"/>
    </row>
    <row r="88" spans="2:2" x14ac:dyDescent="0.25">
      <c r="B88" s="120"/>
    </row>
    <row r="89" spans="2:2" x14ac:dyDescent="0.25">
      <c r="B89" s="120"/>
    </row>
    <row r="90" spans="2:2" x14ac:dyDescent="0.25">
      <c r="B90" s="120"/>
    </row>
    <row r="91" spans="2:2" x14ac:dyDescent="0.25">
      <c r="B91" s="120"/>
    </row>
    <row r="92" spans="2:2" x14ac:dyDescent="0.25">
      <c r="B92" s="120"/>
    </row>
    <row r="93" spans="2:2" x14ac:dyDescent="0.25">
      <c r="B93" s="120"/>
    </row>
    <row r="94" spans="2:2" x14ac:dyDescent="0.25">
      <c r="B94" s="120"/>
    </row>
    <row r="95" spans="2:2" x14ac:dyDescent="0.25">
      <c r="B95" s="120"/>
    </row>
    <row r="96" spans="2:2" x14ac:dyDescent="0.25">
      <c r="B96" s="120"/>
    </row>
    <row r="97" spans="2:2" x14ac:dyDescent="0.25">
      <c r="B97" s="120"/>
    </row>
    <row r="98" spans="2:2" x14ac:dyDescent="0.25">
      <c r="B98" s="120"/>
    </row>
    <row r="99" spans="2:2" x14ac:dyDescent="0.25">
      <c r="B99" s="120"/>
    </row>
    <row r="100" spans="2:2" x14ac:dyDescent="0.25">
      <c r="B100" s="120"/>
    </row>
    <row r="101" spans="2:2" x14ac:dyDescent="0.25">
      <c r="B101" s="120"/>
    </row>
    <row r="102" spans="2:2" x14ac:dyDescent="0.25">
      <c r="B102" s="120"/>
    </row>
    <row r="103" spans="2:2" x14ac:dyDescent="0.25">
      <c r="B103" s="120"/>
    </row>
    <row r="104" spans="2:2" x14ac:dyDescent="0.25">
      <c r="B104" s="120"/>
    </row>
    <row r="105" spans="2:2" x14ac:dyDescent="0.25">
      <c r="B105" s="120"/>
    </row>
    <row r="106" spans="2:2" x14ac:dyDescent="0.25">
      <c r="B106" s="120"/>
    </row>
    <row r="107" spans="2:2" x14ac:dyDescent="0.25">
      <c r="B107" s="120"/>
    </row>
    <row r="108" spans="2:2" x14ac:dyDescent="0.25">
      <c r="B108" s="120"/>
    </row>
    <row r="109" spans="2:2" x14ac:dyDescent="0.25">
      <c r="B109" s="120"/>
    </row>
    <row r="110" spans="2:2" x14ac:dyDescent="0.25">
      <c r="B110" s="120"/>
    </row>
    <row r="111" spans="2:2" x14ac:dyDescent="0.25">
      <c r="B111" s="120"/>
    </row>
    <row r="112" spans="2:2" x14ac:dyDescent="0.25">
      <c r="B112" s="120"/>
    </row>
    <row r="113" spans="2:2" x14ac:dyDescent="0.25">
      <c r="B113" s="120"/>
    </row>
    <row r="114" spans="2:2" x14ac:dyDescent="0.25">
      <c r="B114" s="120"/>
    </row>
    <row r="115" spans="2:2" x14ac:dyDescent="0.25">
      <c r="B115" s="120"/>
    </row>
    <row r="116" spans="2:2" x14ac:dyDescent="0.25">
      <c r="B116" s="120"/>
    </row>
    <row r="117" spans="2:2" x14ac:dyDescent="0.25">
      <c r="B117" s="120"/>
    </row>
    <row r="118" spans="2:2" x14ac:dyDescent="0.25">
      <c r="B118" s="120"/>
    </row>
    <row r="119" spans="2:2" x14ac:dyDescent="0.25">
      <c r="B119" s="120"/>
    </row>
    <row r="120" spans="2:2" x14ac:dyDescent="0.25">
      <c r="B120" s="120"/>
    </row>
    <row r="121" spans="2:2" x14ac:dyDescent="0.25">
      <c r="B121" s="120"/>
    </row>
    <row r="122" spans="2:2" x14ac:dyDescent="0.25">
      <c r="B122" s="120"/>
    </row>
    <row r="123" spans="2:2" x14ac:dyDescent="0.25">
      <c r="B123" s="120"/>
    </row>
    <row r="124" spans="2:2" x14ac:dyDescent="0.25">
      <c r="B124" s="120"/>
    </row>
    <row r="125" spans="2:2" x14ac:dyDescent="0.25">
      <c r="B125" s="120"/>
    </row>
    <row r="126" spans="2:2" x14ac:dyDescent="0.25">
      <c r="B126" s="120"/>
    </row>
    <row r="127" spans="2:2" x14ac:dyDescent="0.25">
      <c r="B127" s="120"/>
    </row>
    <row r="128" spans="2:2" x14ac:dyDescent="0.25">
      <c r="B128" s="120"/>
    </row>
    <row r="129" spans="2:2" x14ac:dyDescent="0.25">
      <c r="B129" s="120"/>
    </row>
    <row r="130" spans="2:2" x14ac:dyDescent="0.25">
      <c r="B130" s="120"/>
    </row>
    <row r="131" spans="2:2" x14ac:dyDescent="0.25">
      <c r="B131" s="120"/>
    </row>
    <row r="132" spans="2:2" x14ac:dyDescent="0.25">
      <c r="B132" s="120"/>
    </row>
    <row r="133" spans="2:2" x14ac:dyDescent="0.25">
      <c r="B133" s="120"/>
    </row>
    <row r="134" spans="2:2" x14ac:dyDescent="0.25">
      <c r="B134" s="120"/>
    </row>
    <row r="135" spans="2:2" x14ac:dyDescent="0.25">
      <c r="B135" s="120"/>
    </row>
    <row r="136" spans="2:2" x14ac:dyDescent="0.25">
      <c r="B136" s="120"/>
    </row>
    <row r="137" spans="2:2" x14ac:dyDescent="0.25">
      <c r="B137" s="120"/>
    </row>
    <row r="138" spans="2:2" x14ac:dyDescent="0.25">
      <c r="B138" s="120"/>
    </row>
    <row r="139" spans="2:2" x14ac:dyDescent="0.25">
      <c r="B139" s="120"/>
    </row>
    <row r="140" spans="2:2" x14ac:dyDescent="0.25">
      <c r="B140" s="120"/>
    </row>
    <row r="141" spans="2:2" x14ac:dyDescent="0.25">
      <c r="B141" s="120"/>
    </row>
    <row r="142" spans="2:2" x14ac:dyDescent="0.25">
      <c r="B142" s="120"/>
    </row>
    <row r="143" spans="2:2" x14ac:dyDescent="0.25">
      <c r="B143" s="120"/>
    </row>
    <row r="144" spans="2:2" x14ac:dyDescent="0.25">
      <c r="B144" s="120"/>
    </row>
    <row r="145" spans="2:2" x14ac:dyDescent="0.25">
      <c r="B145" s="120"/>
    </row>
    <row r="146" spans="2:2" x14ac:dyDescent="0.25">
      <c r="B146" s="120"/>
    </row>
    <row r="147" spans="2:2" x14ac:dyDescent="0.25">
      <c r="B147" s="120"/>
    </row>
    <row r="148" spans="2:2" x14ac:dyDescent="0.25">
      <c r="B148" s="120"/>
    </row>
    <row r="149" spans="2:2" x14ac:dyDescent="0.25">
      <c r="B149" s="120"/>
    </row>
    <row r="150" spans="2:2" x14ac:dyDescent="0.25">
      <c r="B150" s="120"/>
    </row>
    <row r="151" spans="2:2" x14ac:dyDescent="0.25">
      <c r="B151" s="120"/>
    </row>
    <row r="152" spans="2:2" x14ac:dyDescent="0.25">
      <c r="B152" s="120"/>
    </row>
    <row r="153" spans="2:2" x14ac:dyDescent="0.25">
      <c r="B153" s="120"/>
    </row>
    <row r="154" spans="2:2" x14ac:dyDescent="0.25">
      <c r="B154" s="120"/>
    </row>
    <row r="155" spans="2:2" x14ac:dyDescent="0.25">
      <c r="B155" s="120"/>
    </row>
    <row r="156" spans="2:2" x14ac:dyDescent="0.25">
      <c r="B156" s="120"/>
    </row>
    <row r="157" spans="2:2" x14ac:dyDescent="0.25">
      <c r="B157" s="120"/>
    </row>
    <row r="158" spans="2:2" x14ac:dyDescent="0.25">
      <c r="B158" s="120"/>
    </row>
    <row r="159" spans="2:2" x14ac:dyDescent="0.25">
      <c r="B159" s="120"/>
    </row>
    <row r="160" spans="2:2" x14ac:dyDescent="0.25">
      <c r="B160" s="120"/>
    </row>
    <row r="161" spans="2:2" x14ac:dyDescent="0.25">
      <c r="B161" s="120"/>
    </row>
    <row r="162" spans="2:2" x14ac:dyDescent="0.25">
      <c r="B162" s="120"/>
    </row>
    <row r="163" spans="2:2" x14ac:dyDescent="0.25">
      <c r="B163" s="120"/>
    </row>
    <row r="164" spans="2:2" x14ac:dyDescent="0.25">
      <c r="B164" s="120"/>
    </row>
    <row r="165" spans="2:2" x14ac:dyDescent="0.25">
      <c r="B165" s="120"/>
    </row>
    <row r="166" spans="2:2" x14ac:dyDescent="0.25">
      <c r="B166" s="120"/>
    </row>
    <row r="167" spans="2:2" x14ac:dyDescent="0.25">
      <c r="B167" s="120"/>
    </row>
    <row r="168" spans="2:2" x14ac:dyDescent="0.25">
      <c r="B168" s="120"/>
    </row>
    <row r="169" spans="2:2" x14ac:dyDescent="0.25">
      <c r="B169" s="120"/>
    </row>
    <row r="170" spans="2:2" x14ac:dyDescent="0.25">
      <c r="B170" s="120"/>
    </row>
    <row r="171" spans="2:2" x14ac:dyDescent="0.25">
      <c r="B171" s="120"/>
    </row>
    <row r="172" spans="2:2" x14ac:dyDescent="0.25">
      <c r="B172" s="120"/>
    </row>
    <row r="173" spans="2:2" x14ac:dyDescent="0.25">
      <c r="B173" s="120"/>
    </row>
    <row r="174" spans="2:2" x14ac:dyDescent="0.25">
      <c r="B174" s="120"/>
    </row>
    <row r="175" spans="2:2" x14ac:dyDescent="0.25">
      <c r="B175" s="120"/>
    </row>
    <row r="176" spans="2:2" x14ac:dyDescent="0.25">
      <c r="B176" s="120"/>
    </row>
    <row r="177" spans="2:2" x14ac:dyDescent="0.25">
      <c r="B177" s="120"/>
    </row>
    <row r="178" spans="2:2" x14ac:dyDescent="0.25">
      <c r="B178" s="120"/>
    </row>
    <row r="179" spans="2:2" x14ac:dyDescent="0.25">
      <c r="B179" s="120"/>
    </row>
    <row r="180" spans="2:2" x14ac:dyDescent="0.25">
      <c r="B180" s="120"/>
    </row>
    <row r="181" spans="2:2" x14ac:dyDescent="0.25">
      <c r="B181" s="120"/>
    </row>
    <row r="182" spans="2:2" x14ac:dyDescent="0.25">
      <c r="B182" s="120"/>
    </row>
    <row r="183" spans="2:2" x14ac:dyDescent="0.25">
      <c r="B183" s="120"/>
    </row>
    <row r="184" spans="2:2" x14ac:dyDescent="0.25">
      <c r="B184" s="120"/>
    </row>
    <row r="185" spans="2:2" x14ac:dyDescent="0.25">
      <c r="B185" s="120"/>
    </row>
    <row r="186" spans="2:2" x14ac:dyDescent="0.25">
      <c r="B186" s="120"/>
    </row>
    <row r="187" spans="2:2" x14ac:dyDescent="0.25">
      <c r="B187" s="120"/>
    </row>
    <row r="188" spans="2:2" x14ac:dyDescent="0.25">
      <c r="B188" s="120"/>
    </row>
    <row r="189" spans="2:2" x14ac:dyDescent="0.25">
      <c r="B189" s="120"/>
    </row>
    <row r="190" spans="2:2" x14ac:dyDescent="0.25">
      <c r="B190" s="120"/>
    </row>
    <row r="191" spans="2:2" x14ac:dyDescent="0.25">
      <c r="B191" s="120"/>
    </row>
    <row r="192" spans="2:2" x14ac:dyDescent="0.25">
      <c r="B192" s="120"/>
    </row>
    <row r="193" spans="2:2" x14ac:dyDescent="0.25">
      <c r="B193" s="120"/>
    </row>
    <row r="194" spans="2:2" x14ac:dyDescent="0.25">
      <c r="B194" s="120"/>
    </row>
    <row r="195" spans="2:2" x14ac:dyDescent="0.25">
      <c r="B195" s="120"/>
    </row>
    <row r="196" spans="2:2" x14ac:dyDescent="0.25">
      <c r="B196" s="120"/>
    </row>
    <row r="197" spans="2:2" x14ac:dyDescent="0.25">
      <c r="B197" s="120"/>
    </row>
    <row r="198" spans="2:2" x14ac:dyDescent="0.25">
      <c r="B198" s="120"/>
    </row>
    <row r="199" spans="2:2" x14ac:dyDescent="0.25">
      <c r="B199" s="120"/>
    </row>
    <row r="200" spans="2:2" x14ac:dyDescent="0.25">
      <c r="B200" s="120"/>
    </row>
    <row r="201" spans="2:2" x14ac:dyDescent="0.25">
      <c r="B201" s="120"/>
    </row>
    <row r="202" spans="2:2" x14ac:dyDescent="0.25">
      <c r="B202" s="120"/>
    </row>
    <row r="203" spans="2:2" x14ac:dyDescent="0.25">
      <c r="B203" s="120"/>
    </row>
    <row r="204" spans="2:2" x14ac:dyDescent="0.25">
      <c r="B204" s="120"/>
    </row>
    <row r="205" spans="2:2" x14ac:dyDescent="0.25">
      <c r="B205" s="120"/>
    </row>
    <row r="206" spans="2:2" x14ac:dyDescent="0.25">
      <c r="B206" s="120"/>
    </row>
    <row r="207" spans="2:2" x14ac:dyDescent="0.25">
      <c r="B207" s="120"/>
    </row>
    <row r="208" spans="2:2" x14ac:dyDescent="0.25">
      <c r="B208" s="120"/>
    </row>
    <row r="209" spans="2:2" x14ac:dyDescent="0.25">
      <c r="B209" s="120"/>
    </row>
    <row r="210" spans="2:2" x14ac:dyDescent="0.25">
      <c r="B210" s="120"/>
    </row>
    <row r="211" spans="2:2" x14ac:dyDescent="0.25">
      <c r="B211" s="120"/>
    </row>
    <row r="212" spans="2:2" x14ac:dyDescent="0.25">
      <c r="B212" s="120"/>
    </row>
    <row r="213" spans="2:2" x14ac:dyDescent="0.25">
      <c r="B213" s="120"/>
    </row>
    <row r="214" spans="2:2" x14ac:dyDescent="0.25">
      <c r="B214" s="120"/>
    </row>
    <row r="215" spans="2:2" x14ac:dyDescent="0.25">
      <c r="B215" s="120"/>
    </row>
    <row r="216" spans="2:2" x14ac:dyDescent="0.25">
      <c r="B216" s="120"/>
    </row>
    <row r="217" spans="2:2" x14ac:dyDescent="0.25">
      <c r="B217" s="120"/>
    </row>
    <row r="218" spans="2:2" x14ac:dyDescent="0.25">
      <c r="B218" s="120"/>
    </row>
    <row r="219" spans="2:2" x14ac:dyDescent="0.25">
      <c r="B219" s="120"/>
    </row>
    <row r="220" spans="2:2" x14ac:dyDescent="0.25">
      <c r="B220" s="120"/>
    </row>
    <row r="221" spans="2:2" x14ac:dyDescent="0.25">
      <c r="B221" s="120"/>
    </row>
    <row r="222" spans="2:2" x14ac:dyDescent="0.25">
      <c r="B222" s="120"/>
    </row>
    <row r="223" spans="2:2" x14ac:dyDescent="0.25">
      <c r="B223" s="120"/>
    </row>
    <row r="224" spans="2:2" x14ac:dyDescent="0.25">
      <c r="B224" s="120"/>
    </row>
    <row r="225" spans="2:2" x14ac:dyDescent="0.25">
      <c r="B225" s="120"/>
    </row>
    <row r="226" spans="2:2" x14ac:dyDescent="0.25">
      <c r="B226" s="120"/>
    </row>
    <row r="227" spans="2:2" x14ac:dyDescent="0.25">
      <c r="B227" s="120"/>
    </row>
    <row r="228" spans="2:2" x14ac:dyDescent="0.25">
      <c r="B228" s="120"/>
    </row>
    <row r="229" spans="2:2" x14ac:dyDescent="0.25">
      <c r="B229" s="120"/>
    </row>
    <row r="230" spans="2:2" x14ac:dyDescent="0.25">
      <c r="B230" s="120"/>
    </row>
    <row r="231" spans="2:2" x14ac:dyDescent="0.25">
      <c r="B231" s="120"/>
    </row>
    <row r="232" spans="2:2" x14ac:dyDescent="0.25">
      <c r="B232" s="120"/>
    </row>
    <row r="233" spans="2:2" x14ac:dyDescent="0.25">
      <c r="B233" s="120"/>
    </row>
    <row r="234" spans="2:2" x14ac:dyDescent="0.25">
      <c r="B234" s="120"/>
    </row>
    <row r="235" spans="2:2" x14ac:dyDescent="0.25">
      <c r="B235" s="120"/>
    </row>
    <row r="236" spans="2:2" x14ac:dyDescent="0.25">
      <c r="B236" s="120"/>
    </row>
    <row r="237" spans="2:2" x14ac:dyDescent="0.25">
      <c r="B237" s="120"/>
    </row>
    <row r="238" spans="2:2" x14ac:dyDescent="0.25">
      <c r="B238" s="120"/>
    </row>
    <row r="239" spans="2:2" x14ac:dyDescent="0.25">
      <c r="B239" s="120"/>
    </row>
    <row r="240" spans="2:2" x14ac:dyDescent="0.25">
      <c r="B240" s="120"/>
    </row>
    <row r="241" spans="2:2" x14ac:dyDescent="0.25">
      <c r="B241" s="120"/>
    </row>
    <row r="242" spans="2:2" x14ac:dyDescent="0.25">
      <c r="B242" s="120"/>
    </row>
    <row r="243" spans="2:2" x14ac:dyDescent="0.25">
      <c r="B243" s="120"/>
    </row>
    <row r="244" spans="2:2" x14ac:dyDescent="0.25">
      <c r="B244" s="120"/>
    </row>
    <row r="245" spans="2:2" x14ac:dyDescent="0.25">
      <c r="B245" s="120"/>
    </row>
    <row r="246" spans="2:2" x14ac:dyDescent="0.25">
      <c r="B246" s="120"/>
    </row>
    <row r="247" spans="2:2" x14ac:dyDescent="0.25">
      <c r="B247" s="120"/>
    </row>
    <row r="248" spans="2:2" x14ac:dyDescent="0.25">
      <c r="B248" s="120"/>
    </row>
    <row r="249" spans="2:2" x14ac:dyDescent="0.25">
      <c r="B249" s="120"/>
    </row>
    <row r="250" spans="2:2" x14ac:dyDescent="0.25">
      <c r="B250" s="120"/>
    </row>
    <row r="251" spans="2:2" x14ac:dyDescent="0.25">
      <c r="B251" s="120"/>
    </row>
    <row r="252" spans="2:2" x14ac:dyDescent="0.25">
      <c r="B252" s="120"/>
    </row>
    <row r="253" spans="2:2" x14ac:dyDescent="0.25">
      <c r="B253" s="120"/>
    </row>
    <row r="254" spans="2:2" x14ac:dyDescent="0.25">
      <c r="B254" s="120"/>
    </row>
    <row r="255" spans="2:2" x14ac:dyDescent="0.25">
      <c r="B255" s="120"/>
    </row>
    <row r="256" spans="2:2" x14ac:dyDescent="0.25">
      <c r="B256" s="120"/>
    </row>
    <row r="257" spans="2:2" x14ac:dyDescent="0.25">
      <c r="B257" s="120"/>
    </row>
    <row r="258" spans="2:2" x14ac:dyDescent="0.25">
      <c r="B258" s="120"/>
    </row>
    <row r="259" spans="2:2" x14ac:dyDescent="0.25">
      <c r="B259" s="120"/>
    </row>
    <row r="260" spans="2:2" x14ac:dyDescent="0.25">
      <c r="B260" s="120"/>
    </row>
    <row r="261" spans="2:2" x14ac:dyDescent="0.25">
      <c r="B261" s="120"/>
    </row>
    <row r="262" spans="2:2" x14ac:dyDescent="0.25">
      <c r="B262" s="120"/>
    </row>
    <row r="263" spans="2:2" x14ac:dyDescent="0.25">
      <c r="B263" s="120"/>
    </row>
    <row r="264" spans="2:2" x14ac:dyDescent="0.25">
      <c r="B264" s="120"/>
    </row>
    <row r="265" spans="2:2" x14ac:dyDescent="0.25">
      <c r="B265" s="120"/>
    </row>
    <row r="266" spans="2:2" x14ac:dyDescent="0.25">
      <c r="B266" s="120"/>
    </row>
    <row r="267" spans="2:2" x14ac:dyDescent="0.25">
      <c r="B267" s="120"/>
    </row>
    <row r="268" spans="2:2" x14ac:dyDescent="0.25">
      <c r="B268" s="120"/>
    </row>
    <row r="269" spans="2:2" x14ac:dyDescent="0.25">
      <c r="B269" s="120"/>
    </row>
    <row r="270" spans="2:2" x14ac:dyDescent="0.25">
      <c r="B270" s="120"/>
    </row>
    <row r="271" spans="2:2" x14ac:dyDescent="0.25">
      <c r="B271" s="120"/>
    </row>
    <row r="272" spans="2:2" x14ac:dyDescent="0.25">
      <c r="B272" s="120"/>
    </row>
    <row r="273" spans="2:2" x14ac:dyDescent="0.25">
      <c r="B273" s="120"/>
    </row>
    <row r="274" spans="2:2" x14ac:dyDescent="0.25">
      <c r="B274" s="120"/>
    </row>
    <row r="275" spans="2:2" x14ac:dyDescent="0.25">
      <c r="B275" s="120"/>
    </row>
    <row r="276" spans="2:2" x14ac:dyDescent="0.25">
      <c r="B276" s="120"/>
    </row>
    <row r="277" spans="2:2" x14ac:dyDescent="0.25">
      <c r="B277" s="120"/>
    </row>
    <row r="278" spans="2:2" x14ac:dyDescent="0.25">
      <c r="B278" s="120"/>
    </row>
    <row r="279" spans="2:2" x14ac:dyDescent="0.25">
      <c r="B279" s="120"/>
    </row>
    <row r="280" spans="2:2" x14ac:dyDescent="0.25">
      <c r="B280" s="120"/>
    </row>
    <row r="281" spans="2:2" x14ac:dyDescent="0.25">
      <c r="B281" s="120"/>
    </row>
    <row r="282" spans="2:2" x14ac:dyDescent="0.25">
      <c r="B282" s="120"/>
    </row>
    <row r="283" spans="2:2" x14ac:dyDescent="0.25">
      <c r="B283" s="120"/>
    </row>
    <row r="284" spans="2:2" x14ac:dyDescent="0.25">
      <c r="B284" s="120"/>
    </row>
    <row r="285" spans="2:2" x14ac:dyDescent="0.25">
      <c r="B285" s="120"/>
    </row>
    <row r="286" spans="2:2" x14ac:dyDescent="0.25">
      <c r="B286" s="120"/>
    </row>
    <row r="287" spans="2:2" x14ac:dyDescent="0.25">
      <c r="B287" s="120"/>
    </row>
    <row r="288" spans="2:2" x14ac:dyDescent="0.25">
      <c r="B288" s="120"/>
    </row>
    <row r="289" spans="2:2" x14ac:dyDescent="0.25">
      <c r="B289" s="120"/>
    </row>
    <row r="290" spans="2:2" x14ac:dyDescent="0.25">
      <c r="B290" s="120"/>
    </row>
    <row r="291" spans="2:2" x14ac:dyDescent="0.25">
      <c r="B291" s="120"/>
    </row>
    <row r="292" spans="2:2" x14ac:dyDescent="0.25">
      <c r="B292" s="120"/>
    </row>
    <row r="293" spans="2:2" x14ac:dyDescent="0.25">
      <c r="B293" s="120"/>
    </row>
    <row r="294" spans="2:2" x14ac:dyDescent="0.25">
      <c r="B294" s="120"/>
    </row>
    <row r="295" spans="2:2" x14ac:dyDescent="0.25">
      <c r="B295" s="120"/>
    </row>
    <row r="296" spans="2:2" x14ac:dyDescent="0.25">
      <c r="B296" s="120"/>
    </row>
    <row r="297" spans="2:2" x14ac:dyDescent="0.25">
      <c r="B297" s="120"/>
    </row>
    <row r="298" spans="2:2" x14ac:dyDescent="0.25">
      <c r="B298" s="120"/>
    </row>
    <row r="299" spans="2:2" x14ac:dyDescent="0.25">
      <c r="B299" s="120"/>
    </row>
    <row r="300" spans="2:2" x14ac:dyDescent="0.25">
      <c r="B300" s="120"/>
    </row>
    <row r="301" spans="2:2" x14ac:dyDescent="0.25">
      <c r="B301" s="120"/>
    </row>
    <row r="302" spans="2:2" x14ac:dyDescent="0.25">
      <c r="B302" s="120"/>
    </row>
    <row r="303" spans="2:2" x14ac:dyDescent="0.25">
      <c r="B303" s="120"/>
    </row>
    <row r="304" spans="2:2" x14ac:dyDescent="0.25">
      <c r="B304" s="120"/>
    </row>
    <row r="305" spans="2:2" x14ac:dyDescent="0.25">
      <c r="B305" s="120"/>
    </row>
    <row r="306" spans="2:2" x14ac:dyDescent="0.25">
      <c r="B306" s="120"/>
    </row>
    <row r="307" spans="2:2" x14ac:dyDescent="0.25">
      <c r="B307" s="120"/>
    </row>
    <row r="308" spans="2:2" x14ac:dyDescent="0.25">
      <c r="B308" s="120"/>
    </row>
    <row r="309" spans="2:2" x14ac:dyDescent="0.25">
      <c r="B309" s="120"/>
    </row>
    <row r="310" spans="2:2" x14ac:dyDescent="0.25">
      <c r="B310" s="120"/>
    </row>
    <row r="311" spans="2:2" x14ac:dyDescent="0.25">
      <c r="B311" s="120"/>
    </row>
    <row r="312" spans="2:2" x14ac:dyDescent="0.25">
      <c r="B312" s="120"/>
    </row>
    <row r="313" spans="2:2" x14ac:dyDescent="0.25">
      <c r="B313" s="120"/>
    </row>
    <row r="314" spans="2:2" x14ac:dyDescent="0.25">
      <c r="B314" s="120"/>
    </row>
    <row r="315" spans="2:2" x14ac:dyDescent="0.25">
      <c r="B315" s="120"/>
    </row>
    <row r="316" spans="2:2" x14ac:dyDescent="0.25">
      <c r="B316" s="120"/>
    </row>
    <row r="317" spans="2:2" x14ac:dyDescent="0.25">
      <c r="B317" s="120"/>
    </row>
    <row r="318" spans="2:2" x14ac:dyDescent="0.25">
      <c r="B318" s="120"/>
    </row>
    <row r="319" spans="2:2" x14ac:dyDescent="0.25">
      <c r="B319" s="120"/>
    </row>
    <row r="320" spans="2:2" x14ac:dyDescent="0.25">
      <c r="B320" s="120"/>
    </row>
    <row r="321" spans="2:2" x14ac:dyDescent="0.25">
      <c r="B321" s="120"/>
    </row>
    <row r="322" spans="2:2" x14ac:dyDescent="0.25">
      <c r="B322" s="120"/>
    </row>
    <row r="323" spans="2:2" x14ac:dyDescent="0.25">
      <c r="B323" s="120"/>
    </row>
    <row r="324" spans="2:2" x14ac:dyDescent="0.25">
      <c r="B324" s="120"/>
    </row>
    <row r="325" spans="2:2" x14ac:dyDescent="0.25">
      <c r="B325" s="120"/>
    </row>
    <row r="326" spans="2:2" x14ac:dyDescent="0.25">
      <c r="B326" s="120"/>
    </row>
    <row r="327" spans="2:2" x14ac:dyDescent="0.25">
      <c r="B327" s="120"/>
    </row>
    <row r="328" spans="2:2" x14ac:dyDescent="0.25">
      <c r="B328" s="120"/>
    </row>
    <row r="329" spans="2:2" x14ac:dyDescent="0.25">
      <c r="B329" s="120"/>
    </row>
    <row r="330" spans="2:2" x14ac:dyDescent="0.25">
      <c r="B330" s="120"/>
    </row>
    <row r="331" spans="2:2" x14ac:dyDescent="0.25">
      <c r="B331" s="120"/>
    </row>
    <row r="332" spans="2:2" x14ac:dyDescent="0.25">
      <c r="B332" s="120"/>
    </row>
    <row r="333" spans="2:2" x14ac:dyDescent="0.25">
      <c r="B333" s="120"/>
    </row>
    <row r="334" spans="2:2" x14ac:dyDescent="0.25">
      <c r="B334" s="120"/>
    </row>
    <row r="335" spans="2:2" x14ac:dyDescent="0.25">
      <c r="B335" s="120"/>
    </row>
    <row r="336" spans="2:2" x14ac:dyDescent="0.25">
      <c r="B336" s="120"/>
    </row>
    <row r="337" spans="2:2" x14ac:dyDescent="0.25">
      <c r="B337" s="120"/>
    </row>
    <row r="338" spans="2:2" x14ac:dyDescent="0.25">
      <c r="B338" s="120"/>
    </row>
    <row r="339" spans="2:2" x14ac:dyDescent="0.25">
      <c r="B339" s="120"/>
    </row>
    <row r="340" spans="2:2" x14ac:dyDescent="0.25">
      <c r="B340" s="120"/>
    </row>
    <row r="341" spans="2:2" x14ac:dyDescent="0.25">
      <c r="B341" s="120"/>
    </row>
    <row r="342" spans="2:2" x14ac:dyDescent="0.25">
      <c r="B342" s="120"/>
    </row>
    <row r="343" spans="2:2" x14ac:dyDescent="0.25">
      <c r="B343" s="120"/>
    </row>
    <row r="344" spans="2:2" x14ac:dyDescent="0.25">
      <c r="B344" s="120"/>
    </row>
    <row r="345" spans="2:2" x14ac:dyDescent="0.25">
      <c r="B345" s="120"/>
    </row>
    <row r="346" spans="2:2" x14ac:dyDescent="0.25">
      <c r="B346" s="120"/>
    </row>
    <row r="347" spans="2:2" x14ac:dyDescent="0.25">
      <c r="B347" s="120"/>
    </row>
    <row r="348" spans="2:2" x14ac:dyDescent="0.25">
      <c r="B348" s="120"/>
    </row>
    <row r="349" spans="2:2" x14ac:dyDescent="0.25">
      <c r="B349" s="120"/>
    </row>
    <row r="350" spans="2:2" x14ac:dyDescent="0.25">
      <c r="B350" s="120"/>
    </row>
    <row r="351" spans="2:2" x14ac:dyDescent="0.25">
      <c r="B351" s="120"/>
    </row>
    <row r="352" spans="2:2" x14ac:dyDescent="0.25">
      <c r="B352" s="120"/>
    </row>
    <row r="353" spans="2:2" x14ac:dyDescent="0.25">
      <c r="B353" s="120"/>
    </row>
    <row r="354" spans="2:2" x14ac:dyDescent="0.25">
      <c r="B354" s="120"/>
    </row>
    <row r="355" spans="2:2" x14ac:dyDescent="0.25">
      <c r="B355" s="120"/>
    </row>
    <row r="356" spans="2:2" x14ac:dyDescent="0.25">
      <c r="B356" s="120"/>
    </row>
    <row r="357" spans="2:2" x14ac:dyDescent="0.25">
      <c r="B357" s="120"/>
    </row>
    <row r="358" spans="2:2" x14ac:dyDescent="0.25">
      <c r="B358" s="120"/>
    </row>
    <row r="359" spans="2:2" x14ac:dyDescent="0.25">
      <c r="B359" s="120"/>
    </row>
    <row r="360" spans="2:2" x14ac:dyDescent="0.25">
      <c r="B360" s="120"/>
    </row>
    <row r="361" spans="2:2" x14ac:dyDescent="0.25">
      <c r="B361" s="120"/>
    </row>
    <row r="362" spans="2:2" x14ac:dyDescent="0.25">
      <c r="B362" s="120"/>
    </row>
    <row r="363" spans="2:2" x14ac:dyDescent="0.25">
      <c r="B363" s="120"/>
    </row>
    <row r="364" spans="2:2" x14ac:dyDescent="0.25">
      <c r="B364" s="120"/>
    </row>
    <row r="365" spans="2:2" x14ac:dyDescent="0.25">
      <c r="B365" s="120"/>
    </row>
    <row r="366" spans="2:2" x14ac:dyDescent="0.25">
      <c r="B366" s="120"/>
    </row>
    <row r="367" spans="2:2" x14ac:dyDescent="0.25">
      <c r="B367" s="120"/>
    </row>
    <row r="368" spans="2:2" x14ac:dyDescent="0.25">
      <c r="B368" s="120"/>
    </row>
    <row r="369" spans="2:2" x14ac:dyDescent="0.25">
      <c r="B369" s="120"/>
    </row>
    <row r="370" spans="2:2" x14ac:dyDescent="0.25">
      <c r="B370" s="120"/>
    </row>
    <row r="371" spans="2:2" x14ac:dyDescent="0.25">
      <c r="B371" s="120"/>
    </row>
    <row r="372" spans="2:2" x14ac:dyDescent="0.25">
      <c r="B372" s="120"/>
    </row>
    <row r="373" spans="2:2" x14ac:dyDescent="0.25">
      <c r="B373" s="120"/>
    </row>
    <row r="374" spans="2:2" x14ac:dyDescent="0.25">
      <c r="B374" s="120"/>
    </row>
    <row r="375" spans="2:2" x14ac:dyDescent="0.25">
      <c r="B375" s="120"/>
    </row>
    <row r="376" spans="2:2" x14ac:dyDescent="0.25">
      <c r="B376" s="120"/>
    </row>
    <row r="377" spans="2:2" x14ac:dyDescent="0.25">
      <c r="B377" s="120"/>
    </row>
    <row r="378" spans="2:2" x14ac:dyDescent="0.25">
      <c r="B378" s="120"/>
    </row>
    <row r="379" spans="2:2" x14ac:dyDescent="0.25">
      <c r="B379" s="120"/>
    </row>
    <row r="380" spans="2:2" x14ac:dyDescent="0.25">
      <c r="B380" s="120"/>
    </row>
    <row r="381" spans="2:2" x14ac:dyDescent="0.25">
      <c r="B381" s="120"/>
    </row>
    <row r="382" spans="2:2" x14ac:dyDescent="0.25">
      <c r="B382" s="120"/>
    </row>
    <row r="383" spans="2:2" x14ac:dyDescent="0.25">
      <c r="B383" s="120"/>
    </row>
    <row r="384" spans="2:2" x14ac:dyDescent="0.25">
      <c r="B384" s="120"/>
    </row>
    <row r="385" spans="2:2" x14ac:dyDescent="0.25">
      <c r="B385" s="120"/>
    </row>
    <row r="386" spans="2:2" x14ac:dyDescent="0.25">
      <c r="B386" s="120"/>
    </row>
    <row r="387" spans="2:2" x14ac:dyDescent="0.25">
      <c r="B387" s="120"/>
    </row>
    <row r="388" spans="2:2" x14ac:dyDescent="0.25">
      <c r="B388" s="120"/>
    </row>
    <row r="389" spans="2:2" x14ac:dyDescent="0.25">
      <c r="B389" s="120"/>
    </row>
    <row r="390" spans="2:2" x14ac:dyDescent="0.25">
      <c r="B390" s="120"/>
    </row>
    <row r="391" spans="2:2" x14ac:dyDescent="0.25">
      <c r="B391" s="120"/>
    </row>
    <row r="392" spans="2:2" x14ac:dyDescent="0.25">
      <c r="B392" s="120"/>
    </row>
    <row r="393" spans="2:2" x14ac:dyDescent="0.25">
      <c r="B393" s="120"/>
    </row>
    <row r="394" spans="2:2" x14ac:dyDescent="0.25">
      <c r="B394" s="120"/>
    </row>
    <row r="395" spans="2:2" x14ac:dyDescent="0.25">
      <c r="B395" s="120"/>
    </row>
    <row r="396" spans="2:2" x14ac:dyDescent="0.25">
      <c r="B396" s="120"/>
    </row>
    <row r="397" spans="2:2" x14ac:dyDescent="0.25">
      <c r="B397" s="120"/>
    </row>
    <row r="398" spans="2:2" x14ac:dyDescent="0.25">
      <c r="B398" s="120"/>
    </row>
    <row r="399" spans="2:2" x14ac:dyDescent="0.25">
      <c r="B399" s="120"/>
    </row>
    <row r="400" spans="2:2" x14ac:dyDescent="0.25">
      <c r="B400" s="120"/>
    </row>
    <row r="401" spans="2:2" x14ac:dyDescent="0.25">
      <c r="B401" s="120"/>
    </row>
    <row r="402" spans="2:2" x14ac:dyDescent="0.25">
      <c r="B402" s="120"/>
    </row>
    <row r="403" spans="2:2" x14ac:dyDescent="0.25">
      <c r="B403" s="120"/>
    </row>
    <row r="404" spans="2:2" x14ac:dyDescent="0.25">
      <c r="B404" s="120"/>
    </row>
    <row r="405" spans="2:2" x14ac:dyDescent="0.25">
      <c r="B405" s="120"/>
    </row>
    <row r="406" spans="2:2" x14ac:dyDescent="0.25">
      <c r="B406" s="120"/>
    </row>
    <row r="407" spans="2:2" x14ac:dyDescent="0.25">
      <c r="B407" s="120"/>
    </row>
    <row r="408" spans="2:2" x14ac:dyDescent="0.25">
      <c r="B408" s="120"/>
    </row>
    <row r="409" spans="2:2" x14ac:dyDescent="0.25">
      <c r="B409" s="120"/>
    </row>
    <row r="410" spans="2:2" x14ac:dyDescent="0.25">
      <c r="B410" s="120"/>
    </row>
    <row r="411" spans="2:2" x14ac:dyDescent="0.25">
      <c r="B411" s="120"/>
    </row>
    <row r="412" spans="2:2" x14ac:dyDescent="0.25">
      <c r="B412" s="120"/>
    </row>
    <row r="413" spans="2:2" x14ac:dyDescent="0.25">
      <c r="B413" s="120"/>
    </row>
    <row r="414" spans="2:2" x14ac:dyDescent="0.25">
      <c r="B414" s="120"/>
    </row>
    <row r="415" spans="2:2" x14ac:dyDescent="0.25">
      <c r="B415" s="120"/>
    </row>
    <row r="416" spans="2:2" x14ac:dyDescent="0.25">
      <c r="B416" s="120"/>
    </row>
    <row r="417" spans="2:2" x14ac:dyDescent="0.25">
      <c r="B417" s="120"/>
    </row>
    <row r="418" spans="2:2" x14ac:dyDescent="0.25">
      <c r="B418" s="120"/>
    </row>
    <row r="419" spans="2:2" x14ac:dyDescent="0.25">
      <c r="B419" s="120"/>
    </row>
    <row r="420" spans="2:2" x14ac:dyDescent="0.25">
      <c r="B420" s="120"/>
    </row>
    <row r="421" spans="2:2" x14ac:dyDescent="0.25">
      <c r="B421" s="120"/>
    </row>
    <row r="422" spans="2:2" x14ac:dyDescent="0.25">
      <c r="B422" s="120"/>
    </row>
    <row r="423" spans="2:2" x14ac:dyDescent="0.25">
      <c r="B423" s="120"/>
    </row>
    <row r="424" spans="2:2" x14ac:dyDescent="0.25">
      <c r="B424" s="120"/>
    </row>
    <row r="425" spans="2:2" x14ac:dyDescent="0.25">
      <c r="B425" s="120"/>
    </row>
    <row r="426" spans="2:2" x14ac:dyDescent="0.25">
      <c r="B426" s="120"/>
    </row>
    <row r="427" spans="2:2" x14ac:dyDescent="0.25">
      <c r="B427" s="120"/>
    </row>
    <row r="428" spans="2:2" x14ac:dyDescent="0.25">
      <c r="B428" s="120"/>
    </row>
    <row r="429" spans="2:2" x14ac:dyDescent="0.25">
      <c r="B429" s="120"/>
    </row>
    <row r="430" spans="2:2" x14ac:dyDescent="0.25">
      <c r="B430" s="120"/>
    </row>
    <row r="431" spans="2:2" x14ac:dyDescent="0.25">
      <c r="B431" s="120"/>
    </row>
    <row r="432" spans="2:2" x14ac:dyDescent="0.25">
      <c r="B432" s="120"/>
    </row>
    <row r="433" spans="2:2" x14ac:dyDescent="0.25">
      <c r="B433" s="120"/>
    </row>
    <row r="434" spans="2:2" x14ac:dyDescent="0.25">
      <c r="B434" s="120"/>
    </row>
    <row r="435" spans="2:2" x14ac:dyDescent="0.25">
      <c r="B435" s="120"/>
    </row>
    <row r="436" spans="2:2" x14ac:dyDescent="0.25">
      <c r="B436" s="120"/>
    </row>
    <row r="437" spans="2:2" x14ac:dyDescent="0.25">
      <c r="B437" s="120"/>
    </row>
    <row r="438" spans="2:2" x14ac:dyDescent="0.25">
      <c r="B438" s="120"/>
    </row>
    <row r="439" spans="2:2" x14ac:dyDescent="0.25">
      <c r="B439" s="120"/>
    </row>
    <row r="440" spans="2:2" x14ac:dyDescent="0.25">
      <c r="B440" s="120"/>
    </row>
    <row r="441" spans="2:2" x14ac:dyDescent="0.25">
      <c r="B441" s="120"/>
    </row>
    <row r="442" spans="2:2" x14ac:dyDescent="0.25">
      <c r="B442" s="120"/>
    </row>
    <row r="443" spans="2:2" x14ac:dyDescent="0.25">
      <c r="B443" s="120"/>
    </row>
    <row r="444" spans="2:2" x14ac:dyDescent="0.25">
      <c r="B444" s="120"/>
    </row>
    <row r="445" spans="2:2" x14ac:dyDescent="0.25">
      <c r="B445" s="120"/>
    </row>
    <row r="446" spans="2:2" x14ac:dyDescent="0.25">
      <c r="B446" s="120"/>
    </row>
    <row r="447" spans="2:2" x14ac:dyDescent="0.25">
      <c r="B447" s="120"/>
    </row>
    <row r="448" spans="2:2" x14ac:dyDescent="0.25">
      <c r="B448" s="120"/>
    </row>
    <row r="449" spans="2:2" x14ac:dyDescent="0.25">
      <c r="B449" s="120"/>
    </row>
    <row r="450" spans="2:2" x14ac:dyDescent="0.25">
      <c r="B450" s="120"/>
    </row>
    <row r="451" spans="2:2" x14ac:dyDescent="0.25">
      <c r="B451" s="120"/>
    </row>
    <row r="452" spans="2:2" x14ac:dyDescent="0.25">
      <c r="B452" s="120"/>
    </row>
    <row r="453" spans="2:2" x14ac:dyDescent="0.25">
      <c r="B453" s="120"/>
    </row>
    <row r="454" spans="2:2" x14ac:dyDescent="0.25">
      <c r="B454" s="120"/>
    </row>
    <row r="455" spans="2:2" x14ac:dyDescent="0.25">
      <c r="B455" s="120"/>
    </row>
    <row r="456" spans="2:2" x14ac:dyDescent="0.25">
      <c r="B456" s="120"/>
    </row>
    <row r="457" spans="2:2" x14ac:dyDescent="0.25">
      <c r="B457" s="120"/>
    </row>
    <row r="458" spans="2:2" x14ac:dyDescent="0.25">
      <c r="B458" s="120"/>
    </row>
    <row r="459" spans="2:2" x14ac:dyDescent="0.25">
      <c r="B459" s="120"/>
    </row>
    <row r="460" spans="2:2" x14ac:dyDescent="0.25">
      <c r="B460" s="120"/>
    </row>
    <row r="461" spans="2:2" x14ac:dyDescent="0.25">
      <c r="B461" s="120"/>
    </row>
    <row r="462" spans="2:2" x14ac:dyDescent="0.25">
      <c r="B462" s="120"/>
    </row>
    <row r="463" spans="2:2" x14ac:dyDescent="0.25">
      <c r="B463" s="120"/>
    </row>
    <row r="464" spans="2:2" x14ac:dyDescent="0.25">
      <c r="B464" s="120"/>
    </row>
    <row r="465" spans="2:2" x14ac:dyDescent="0.25">
      <c r="B465" s="120"/>
    </row>
    <row r="466" spans="2:2" x14ac:dyDescent="0.25">
      <c r="B466" s="120"/>
    </row>
    <row r="467" spans="2:2" x14ac:dyDescent="0.25">
      <c r="B467" s="120"/>
    </row>
    <row r="468" spans="2:2" x14ac:dyDescent="0.25">
      <c r="B468" s="120"/>
    </row>
    <row r="469" spans="2:2" x14ac:dyDescent="0.25">
      <c r="B469" s="120"/>
    </row>
    <row r="470" spans="2:2" x14ac:dyDescent="0.25">
      <c r="B470" s="120"/>
    </row>
    <row r="471" spans="2:2" x14ac:dyDescent="0.25">
      <c r="B471" s="120"/>
    </row>
    <row r="472" spans="2:2" x14ac:dyDescent="0.25">
      <c r="B472" s="120"/>
    </row>
    <row r="473" spans="2:2" x14ac:dyDescent="0.25">
      <c r="B473" s="120"/>
    </row>
    <row r="474" spans="2:2" x14ac:dyDescent="0.25">
      <c r="B474" s="120"/>
    </row>
    <row r="475" spans="2:2" x14ac:dyDescent="0.25">
      <c r="B475" s="120"/>
    </row>
    <row r="476" spans="2:2" x14ac:dyDescent="0.25">
      <c r="B476" s="120"/>
    </row>
    <row r="477" spans="2:2" x14ac:dyDescent="0.25">
      <c r="B477" s="120"/>
    </row>
    <row r="478" spans="2:2" x14ac:dyDescent="0.25">
      <c r="B478" s="120"/>
    </row>
    <row r="479" spans="2:2" x14ac:dyDescent="0.25">
      <c r="B479" s="120"/>
    </row>
    <row r="480" spans="2:2" x14ac:dyDescent="0.25">
      <c r="B480" s="120"/>
    </row>
    <row r="481" spans="2:2" x14ac:dyDescent="0.25">
      <c r="B481" s="120"/>
    </row>
    <row r="482" spans="2:2" x14ac:dyDescent="0.25">
      <c r="B482" s="120"/>
    </row>
    <row r="483" spans="2:2" x14ac:dyDescent="0.25">
      <c r="B483" s="120"/>
    </row>
    <row r="484" spans="2:2" x14ac:dyDescent="0.25">
      <c r="B484" s="120"/>
    </row>
    <row r="485" spans="2:2" x14ac:dyDescent="0.25">
      <c r="B485" s="120"/>
    </row>
    <row r="486" spans="2:2" x14ac:dyDescent="0.25">
      <c r="B486" s="120"/>
    </row>
    <row r="487" spans="2:2" x14ac:dyDescent="0.25">
      <c r="B487" s="120"/>
    </row>
    <row r="488" spans="2:2" x14ac:dyDescent="0.25">
      <c r="B488" s="120"/>
    </row>
    <row r="489" spans="2:2" x14ac:dyDescent="0.25">
      <c r="B489" s="120"/>
    </row>
    <row r="490" spans="2:2" x14ac:dyDescent="0.25">
      <c r="B490" s="120"/>
    </row>
    <row r="491" spans="2:2" x14ac:dyDescent="0.25">
      <c r="B491" s="120"/>
    </row>
    <row r="492" spans="2:2" x14ac:dyDescent="0.25">
      <c r="B492" s="120"/>
    </row>
    <row r="493" spans="2:2" x14ac:dyDescent="0.25">
      <c r="B493" s="120"/>
    </row>
    <row r="494" spans="2:2" x14ac:dyDescent="0.25">
      <c r="B494" s="120"/>
    </row>
    <row r="495" spans="2:2" x14ac:dyDescent="0.25">
      <c r="B495" s="120"/>
    </row>
    <row r="496" spans="2:2" x14ac:dyDescent="0.25">
      <c r="B496" s="120"/>
    </row>
    <row r="497" spans="2:2" x14ac:dyDescent="0.25">
      <c r="B497" s="120"/>
    </row>
    <row r="498" spans="2:2" x14ac:dyDescent="0.25">
      <c r="B498" s="120"/>
    </row>
    <row r="499" spans="2:2" x14ac:dyDescent="0.25">
      <c r="B499" s="120"/>
    </row>
    <row r="500" spans="2:2" x14ac:dyDescent="0.25">
      <c r="B500" s="120"/>
    </row>
    <row r="501" spans="2:2" x14ac:dyDescent="0.25">
      <c r="B501" s="120"/>
    </row>
    <row r="502" spans="2:2" x14ac:dyDescent="0.25">
      <c r="B502" s="120"/>
    </row>
    <row r="503" spans="2:2" x14ac:dyDescent="0.25">
      <c r="B503" s="120"/>
    </row>
    <row r="504" spans="2:2" x14ac:dyDescent="0.25">
      <c r="B504" s="120"/>
    </row>
    <row r="505" spans="2:2" x14ac:dyDescent="0.25">
      <c r="B505" s="120"/>
    </row>
    <row r="506" spans="2:2" x14ac:dyDescent="0.25">
      <c r="B506" s="120"/>
    </row>
    <row r="507" spans="2:2" x14ac:dyDescent="0.25">
      <c r="B507" s="120"/>
    </row>
    <row r="508" spans="2:2" x14ac:dyDescent="0.25">
      <c r="B508" s="120"/>
    </row>
    <row r="509" spans="2:2" x14ac:dyDescent="0.25">
      <c r="B509" s="120"/>
    </row>
    <row r="510" spans="2:2" x14ac:dyDescent="0.25">
      <c r="B510" s="120"/>
    </row>
    <row r="511" spans="2:2" x14ac:dyDescent="0.25">
      <c r="B511" s="120"/>
    </row>
    <row r="512" spans="2:2" x14ac:dyDescent="0.25">
      <c r="B512" s="120"/>
    </row>
    <row r="513" spans="2:2" x14ac:dyDescent="0.25">
      <c r="B513" s="120"/>
    </row>
    <row r="514" spans="2:2" x14ac:dyDescent="0.25">
      <c r="B514" s="120"/>
    </row>
    <row r="515" spans="2:2" x14ac:dyDescent="0.25">
      <c r="B515" s="120"/>
    </row>
    <row r="516" spans="2:2" x14ac:dyDescent="0.25">
      <c r="B516" s="120"/>
    </row>
    <row r="517" spans="2:2" x14ac:dyDescent="0.25">
      <c r="B517" s="120"/>
    </row>
    <row r="518" spans="2:2" x14ac:dyDescent="0.25">
      <c r="B518" s="120"/>
    </row>
    <row r="519" spans="2:2" x14ac:dyDescent="0.25">
      <c r="B519" s="120"/>
    </row>
    <row r="520" spans="2:2" x14ac:dyDescent="0.25">
      <c r="B520" s="120"/>
    </row>
    <row r="521" spans="2:2" x14ac:dyDescent="0.25">
      <c r="B521" s="120"/>
    </row>
    <row r="522" spans="2:2" x14ac:dyDescent="0.25">
      <c r="B522" s="120"/>
    </row>
    <row r="523" spans="2:2" x14ac:dyDescent="0.25">
      <c r="B523" s="120"/>
    </row>
    <row r="524" spans="2:2" x14ac:dyDescent="0.25">
      <c r="B524" s="120"/>
    </row>
    <row r="525" spans="2:2" x14ac:dyDescent="0.25">
      <c r="B525" s="120"/>
    </row>
    <row r="526" spans="2:2" x14ac:dyDescent="0.25">
      <c r="B526" s="120"/>
    </row>
    <row r="527" spans="2:2" x14ac:dyDescent="0.25">
      <c r="B527" s="120"/>
    </row>
    <row r="528" spans="2:2" x14ac:dyDescent="0.25">
      <c r="B528" s="120"/>
    </row>
    <row r="529" spans="2:2" x14ac:dyDescent="0.25">
      <c r="B529" s="120"/>
    </row>
    <row r="530" spans="2:2" x14ac:dyDescent="0.25">
      <c r="B530" s="120"/>
    </row>
    <row r="531" spans="2:2" x14ac:dyDescent="0.25">
      <c r="B531" s="120"/>
    </row>
    <row r="532" spans="2:2" x14ac:dyDescent="0.25">
      <c r="B532" s="120"/>
    </row>
    <row r="533" spans="2:2" x14ac:dyDescent="0.25">
      <c r="B533" s="120"/>
    </row>
    <row r="534" spans="2:2" x14ac:dyDescent="0.25">
      <c r="B534" s="120"/>
    </row>
    <row r="535" spans="2:2" x14ac:dyDescent="0.25">
      <c r="B535" s="120"/>
    </row>
    <row r="536" spans="2:2" x14ac:dyDescent="0.25">
      <c r="B536" s="120"/>
    </row>
    <row r="537" spans="2:2" x14ac:dyDescent="0.25">
      <c r="B537" s="120"/>
    </row>
    <row r="538" spans="2:2" x14ac:dyDescent="0.25">
      <c r="B538" s="120"/>
    </row>
    <row r="539" spans="2:2" x14ac:dyDescent="0.25">
      <c r="B539" s="120"/>
    </row>
    <row r="540" spans="2:2" x14ac:dyDescent="0.25">
      <c r="B540" s="120"/>
    </row>
    <row r="541" spans="2:2" x14ac:dyDescent="0.25">
      <c r="B541" s="120"/>
    </row>
    <row r="542" spans="2:2" x14ac:dyDescent="0.25">
      <c r="B542" s="120"/>
    </row>
    <row r="543" spans="2:2" x14ac:dyDescent="0.25">
      <c r="B543" s="120"/>
    </row>
    <row r="544" spans="2:2" x14ac:dyDescent="0.25">
      <c r="B544" s="120"/>
    </row>
    <row r="545" spans="2:2" x14ac:dyDescent="0.25">
      <c r="B545" s="120"/>
    </row>
    <row r="546" spans="2:2" x14ac:dyDescent="0.25">
      <c r="B546" s="120"/>
    </row>
    <row r="547" spans="2:2" x14ac:dyDescent="0.25">
      <c r="B547" s="120"/>
    </row>
    <row r="548" spans="2:2" x14ac:dyDescent="0.25">
      <c r="B548" s="120"/>
    </row>
    <row r="549" spans="2:2" x14ac:dyDescent="0.25">
      <c r="B549" s="120"/>
    </row>
    <row r="550" spans="2:2" x14ac:dyDescent="0.25">
      <c r="B550" s="120"/>
    </row>
    <row r="551" spans="2:2" x14ac:dyDescent="0.25">
      <c r="B551" s="120"/>
    </row>
    <row r="552" spans="2:2" x14ac:dyDescent="0.25">
      <c r="B552" s="120"/>
    </row>
    <row r="553" spans="2:2" x14ac:dyDescent="0.25">
      <c r="B553" s="120"/>
    </row>
    <row r="554" spans="2:2" x14ac:dyDescent="0.25">
      <c r="B554" s="120"/>
    </row>
    <row r="555" spans="2:2" x14ac:dyDescent="0.25">
      <c r="B555" s="120"/>
    </row>
    <row r="556" spans="2:2" x14ac:dyDescent="0.25">
      <c r="B556" s="120"/>
    </row>
    <row r="557" spans="2:2" x14ac:dyDescent="0.25">
      <c r="B557" s="120"/>
    </row>
    <row r="558" spans="2:2" x14ac:dyDescent="0.25">
      <c r="B558" s="120"/>
    </row>
    <row r="559" spans="2:2" x14ac:dyDescent="0.25">
      <c r="B559" s="120"/>
    </row>
    <row r="560" spans="2:2" x14ac:dyDescent="0.25">
      <c r="B560" s="120"/>
    </row>
    <row r="561" spans="2:2" x14ac:dyDescent="0.25">
      <c r="B561" s="120"/>
    </row>
    <row r="562" spans="2:2" x14ac:dyDescent="0.25">
      <c r="B562" s="120"/>
    </row>
    <row r="563" spans="2:2" x14ac:dyDescent="0.25">
      <c r="B563" s="120"/>
    </row>
    <row r="564" spans="2:2" x14ac:dyDescent="0.25">
      <c r="B564" s="120"/>
    </row>
    <row r="565" spans="2:2" x14ac:dyDescent="0.25">
      <c r="B565" s="120"/>
    </row>
    <row r="566" spans="2:2" x14ac:dyDescent="0.25">
      <c r="B566" s="120"/>
    </row>
    <row r="567" spans="2:2" x14ac:dyDescent="0.25">
      <c r="B567" s="120"/>
    </row>
    <row r="568" spans="2:2" x14ac:dyDescent="0.25">
      <c r="B568" s="120"/>
    </row>
    <row r="569" spans="2:2" x14ac:dyDescent="0.25">
      <c r="B569" s="120"/>
    </row>
    <row r="570" spans="2:2" x14ac:dyDescent="0.25">
      <c r="B570" s="120"/>
    </row>
    <row r="571" spans="2:2" x14ac:dyDescent="0.25">
      <c r="B571" s="120"/>
    </row>
    <row r="572" spans="2:2" x14ac:dyDescent="0.25">
      <c r="B572" s="120"/>
    </row>
    <row r="573" spans="2:2" x14ac:dyDescent="0.25">
      <c r="B573" s="120"/>
    </row>
    <row r="574" spans="2:2" x14ac:dyDescent="0.25">
      <c r="B574" s="120"/>
    </row>
    <row r="575" spans="2:2" x14ac:dyDescent="0.25">
      <c r="B575" s="120"/>
    </row>
    <row r="576" spans="2:2" x14ac:dyDescent="0.25">
      <c r="B576" s="120"/>
    </row>
    <row r="577" spans="2:2" x14ac:dyDescent="0.25">
      <c r="B577" s="120"/>
    </row>
    <row r="578" spans="2:2" x14ac:dyDescent="0.25">
      <c r="B578" s="120"/>
    </row>
    <row r="579" spans="2:2" x14ac:dyDescent="0.25">
      <c r="B579" s="120"/>
    </row>
    <row r="580" spans="2:2" x14ac:dyDescent="0.25">
      <c r="B580" s="120"/>
    </row>
    <row r="581" spans="2:2" x14ac:dyDescent="0.25">
      <c r="B581" s="120"/>
    </row>
    <row r="582" spans="2:2" x14ac:dyDescent="0.25">
      <c r="B582" s="120"/>
    </row>
    <row r="583" spans="2:2" x14ac:dyDescent="0.25">
      <c r="B583" s="120"/>
    </row>
    <row r="584" spans="2:2" x14ac:dyDescent="0.25">
      <c r="B584" s="120"/>
    </row>
    <row r="585" spans="2:2" x14ac:dyDescent="0.25">
      <c r="B585" s="120"/>
    </row>
    <row r="586" spans="2:2" x14ac:dyDescent="0.25">
      <c r="B586" s="120"/>
    </row>
    <row r="587" spans="2:2" x14ac:dyDescent="0.25">
      <c r="B587" s="120"/>
    </row>
    <row r="588" spans="2:2" x14ac:dyDescent="0.25">
      <c r="B588" s="120"/>
    </row>
    <row r="589" spans="2:2" x14ac:dyDescent="0.25">
      <c r="B589" s="120"/>
    </row>
    <row r="590" spans="2:2" x14ac:dyDescent="0.25">
      <c r="B590" s="120"/>
    </row>
    <row r="591" spans="2:2" x14ac:dyDescent="0.25">
      <c r="B591" s="120"/>
    </row>
    <row r="592" spans="2:2" x14ac:dyDescent="0.25">
      <c r="B592" s="120"/>
    </row>
    <row r="593" spans="2:2" x14ac:dyDescent="0.25">
      <c r="B593" s="120"/>
    </row>
    <row r="594" spans="2:2" x14ac:dyDescent="0.25">
      <c r="B594" s="120"/>
    </row>
    <row r="595" spans="2:2" x14ac:dyDescent="0.25">
      <c r="B595" s="120"/>
    </row>
    <row r="596" spans="2:2" x14ac:dyDescent="0.25">
      <c r="B596" s="120"/>
    </row>
    <row r="597" spans="2:2" x14ac:dyDescent="0.25">
      <c r="B597" s="120"/>
    </row>
    <row r="598" spans="2:2" x14ac:dyDescent="0.25">
      <c r="B598" s="120"/>
    </row>
    <row r="599" spans="2:2" x14ac:dyDescent="0.25">
      <c r="B599" s="120"/>
    </row>
    <row r="600" spans="2:2" x14ac:dyDescent="0.25">
      <c r="B600" s="120"/>
    </row>
    <row r="601" spans="2:2" x14ac:dyDescent="0.25">
      <c r="B601" s="120"/>
    </row>
    <row r="602" spans="2:2" x14ac:dyDescent="0.25">
      <c r="B602" s="120"/>
    </row>
    <row r="603" spans="2:2" x14ac:dyDescent="0.25">
      <c r="B603" s="120"/>
    </row>
    <row r="604" spans="2:2" x14ac:dyDescent="0.25">
      <c r="B604" s="120"/>
    </row>
    <row r="605" spans="2:2" x14ac:dyDescent="0.25">
      <c r="B605" s="120"/>
    </row>
    <row r="606" spans="2:2" x14ac:dyDescent="0.25">
      <c r="B606" s="120"/>
    </row>
    <row r="607" spans="2:2" x14ac:dyDescent="0.25">
      <c r="B607" s="120"/>
    </row>
    <row r="608" spans="2:2" x14ac:dyDescent="0.25">
      <c r="B608" s="120"/>
    </row>
    <row r="609" spans="2:2" x14ac:dyDescent="0.25">
      <c r="B609" s="120"/>
    </row>
    <row r="610" spans="2:2" x14ac:dyDescent="0.25">
      <c r="B610" s="120"/>
    </row>
    <row r="611" spans="2:2" x14ac:dyDescent="0.25">
      <c r="B611" s="120"/>
    </row>
    <row r="612" spans="2:2" x14ac:dyDescent="0.25">
      <c r="B612" s="120"/>
    </row>
    <row r="613" spans="2:2" x14ac:dyDescent="0.25">
      <c r="B613" s="120"/>
    </row>
    <row r="614" spans="2:2" x14ac:dyDescent="0.25">
      <c r="B614" s="120"/>
    </row>
    <row r="615" spans="2:2" x14ac:dyDescent="0.25">
      <c r="B615" s="120"/>
    </row>
    <row r="616" spans="2:2" x14ac:dyDescent="0.25">
      <c r="B616" s="120"/>
    </row>
    <row r="617" spans="2:2" x14ac:dyDescent="0.25">
      <c r="B617" s="120"/>
    </row>
    <row r="618" spans="2:2" x14ac:dyDescent="0.25">
      <c r="B618" s="120"/>
    </row>
    <row r="619" spans="2:2" x14ac:dyDescent="0.25">
      <c r="B619" s="120"/>
    </row>
    <row r="620" spans="2:2" x14ac:dyDescent="0.25">
      <c r="B620" s="120"/>
    </row>
    <row r="621" spans="2:2" x14ac:dyDescent="0.25">
      <c r="B621" s="120"/>
    </row>
    <row r="622" spans="2:2" x14ac:dyDescent="0.25">
      <c r="B622" s="120"/>
    </row>
    <row r="623" spans="2:2" x14ac:dyDescent="0.25">
      <c r="B623" s="120"/>
    </row>
    <row r="624" spans="2:2" x14ac:dyDescent="0.25">
      <c r="B624" s="120"/>
    </row>
    <row r="625" spans="2:2" x14ac:dyDescent="0.25">
      <c r="B625" s="120"/>
    </row>
    <row r="626" spans="2:2" x14ac:dyDescent="0.25">
      <c r="B626" s="120"/>
    </row>
    <row r="627" spans="2:2" x14ac:dyDescent="0.25">
      <c r="B627" s="120"/>
    </row>
    <row r="628" spans="2:2" x14ac:dyDescent="0.25">
      <c r="B628" s="120"/>
    </row>
    <row r="629" spans="2:2" x14ac:dyDescent="0.25">
      <c r="B629" s="120"/>
    </row>
    <row r="630" spans="2:2" x14ac:dyDescent="0.25">
      <c r="B630" s="120"/>
    </row>
    <row r="631" spans="2:2" x14ac:dyDescent="0.25">
      <c r="B631" s="120"/>
    </row>
    <row r="632" spans="2:2" x14ac:dyDescent="0.25">
      <c r="B632" s="120"/>
    </row>
    <row r="633" spans="2:2" x14ac:dyDescent="0.25">
      <c r="B633" s="120"/>
    </row>
    <row r="634" spans="2:2" x14ac:dyDescent="0.25">
      <c r="B634" s="120"/>
    </row>
    <row r="635" spans="2:2" x14ac:dyDescent="0.25">
      <c r="B635" s="120"/>
    </row>
    <row r="636" spans="2:2" x14ac:dyDescent="0.25">
      <c r="B636" s="120"/>
    </row>
    <row r="637" spans="2:2" x14ac:dyDescent="0.25">
      <c r="B637" s="120"/>
    </row>
    <row r="638" spans="2:2" x14ac:dyDescent="0.25">
      <c r="B638" s="120"/>
    </row>
    <row r="639" spans="2:2" x14ac:dyDescent="0.25">
      <c r="B639" s="120"/>
    </row>
    <row r="640" spans="2:2" x14ac:dyDescent="0.25">
      <c r="B640" s="120"/>
    </row>
    <row r="641" spans="2:2" x14ac:dyDescent="0.25">
      <c r="B641" s="120"/>
    </row>
    <row r="642" spans="2:2" x14ac:dyDescent="0.25">
      <c r="B642" s="120"/>
    </row>
    <row r="643" spans="2:2" x14ac:dyDescent="0.25">
      <c r="B643" s="120"/>
    </row>
    <row r="644" spans="2:2" x14ac:dyDescent="0.25">
      <c r="B644" s="120"/>
    </row>
    <row r="645" spans="2:2" x14ac:dyDescent="0.25">
      <c r="B645" s="120"/>
    </row>
    <row r="646" spans="2:2" x14ac:dyDescent="0.25">
      <c r="B646" s="120"/>
    </row>
    <row r="647" spans="2:2" x14ac:dyDescent="0.25">
      <c r="B647" s="120"/>
    </row>
    <row r="648" spans="2:2" x14ac:dyDescent="0.25">
      <c r="B648" s="120"/>
    </row>
    <row r="649" spans="2:2" x14ac:dyDescent="0.25">
      <c r="B649" s="120"/>
    </row>
    <row r="650" spans="2:2" x14ac:dyDescent="0.25">
      <c r="B650" s="120"/>
    </row>
    <row r="651" spans="2:2" x14ac:dyDescent="0.25">
      <c r="B651" s="120"/>
    </row>
    <row r="652" spans="2:2" x14ac:dyDescent="0.25">
      <c r="B652" s="120"/>
    </row>
    <row r="653" spans="2:2" x14ac:dyDescent="0.25">
      <c r="B653" s="120"/>
    </row>
    <row r="654" spans="2:2" x14ac:dyDescent="0.25">
      <c r="B654" s="120"/>
    </row>
    <row r="655" spans="2:2" x14ac:dyDescent="0.25">
      <c r="B655" s="120"/>
    </row>
    <row r="656" spans="2:2" x14ac:dyDescent="0.25">
      <c r="B656" s="120"/>
    </row>
    <row r="657" spans="2:2" x14ac:dyDescent="0.25">
      <c r="B657" s="120"/>
    </row>
    <row r="658" spans="2:2" x14ac:dyDescent="0.25">
      <c r="B658" s="120"/>
    </row>
    <row r="659" spans="2:2" x14ac:dyDescent="0.25">
      <c r="B659" s="120"/>
    </row>
    <row r="660" spans="2:2" x14ac:dyDescent="0.25">
      <c r="B660" s="120"/>
    </row>
    <row r="661" spans="2:2" x14ac:dyDescent="0.25">
      <c r="B661" s="120"/>
    </row>
    <row r="662" spans="2:2" x14ac:dyDescent="0.25">
      <c r="B662" s="120"/>
    </row>
    <row r="663" spans="2:2" x14ac:dyDescent="0.25">
      <c r="B663" s="120"/>
    </row>
    <row r="664" spans="2:2" x14ac:dyDescent="0.25">
      <c r="B664" s="120"/>
    </row>
    <row r="665" spans="2:2" x14ac:dyDescent="0.25">
      <c r="B665" s="120"/>
    </row>
    <row r="666" spans="2:2" x14ac:dyDescent="0.25">
      <c r="B666" s="120"/>
    </row>
    <row r="667" spans="2:2" x14ac:dyDescent="0.25">
      <c r="B667" s="120"/>
    </row>
    <row r="668" spans="2:2" x14ac:dyDescent="0.25">
      <c r="B668" s="120"/>
    </row>
    <row r="669" spans="2:2" x14ac:dyDescent="0.25">
      <c r="B669" s="120"/>
    </row>
    <row r="670" spans="2:2" x14ac:dyDescent="0.25">
      <c r="B670" s="120"/>
    </row>
    <row r="671" spans="2:2" x14ac:dyDescent="0.25">
      <c r="B671" s="120"/>
    </row>
    <row r="672" spans="2:2" x14ac:dyDescent="0.25">
      <c r="B672" s="120"/>
    </row>
    <row r="673" spans="2:2" x14ac:dyDescent="0.25">
      <c r="B673" s="120"/>
    </row>
    <row r="674" spans="2:2" x14ac:dyDescent="0.25">
      <c r="B674" s="120"/>
    </row>
    <row r="675" spans="2:2" x14ac:dyDescent="0.25">
      <c r="B675" s="120"/>
    </row>
    <row r="676" spans="2:2" x14ac:dyDescent="0.25">
      <c r="B676" s="120"/>
    </row>
    <row r="677" spans="2:2" x14ac:dyDescent="0.25">
      <c r="B677" s="120"/>
    </row>
    <row r="678" spans="2:2" x14ac:dyDescent="0.25">
      <c r="B678" s="120"/>
    </row>
    <row r="679" spans="2:2" x14ac:dyDescent="0.25">
      <c r="B679" s="120"/>
    </row>
    <row r="680" spans="2:2" x14ac:dyDescent="0.25">
      <c r="B680" s="120"/>
    </row>
    <row r="681" spans="2:2" x14ac:dyDescent="0.25">
      <c r="B681" s="120"/>
    </row>
    <row r="682" spans="2:2" x14ac:dyDescent="0.25">
      <c r="B682" s="120"/>
    </row>
    <row r="683" spans="2:2" x14ac:dyDescent="0.25">
      <c r="B683" s="120"/>
    </row>
    <row r="684" spans="2:2" x14ac:dyDescent="0.25">
      <c r="B684" s="120"/>
    </row>
    <row r="685" spans="2:2" x14ac:dyDescent="0.25">
      <c r="B685" s="120"/>
    </row>
    <row r="686" spans="2:2" x14ac:dyDescent="0.25">
      <c r="B686" s="120"/>
    </row>
    <row r="687" spans="2:2" x14ac:dyDescent="0.25">
      <c r="B687" s="120"/>
    </row>
    <row r="688" spans="2:2" x14ac:dyDescent="0.25">
      <c r="B688" s="120"/>
    </row>
    <row r="689" spans="2:2" x14ac:dyDescent="0.25">
      <c r="B689" s="120"/>
    </row>
    <row r="690" spans="2:2" x14ac:dyDescent="0.25">
      <c r="B690" s="120"/>
    </row>
    <row r="691" spans="2:2" x14ac:dyDescent="0.25">
      <c r="B691" s="120"/>
    </row>
    <row r="692" spans="2:2" x14ac:dyDescent="0.25">
      <c r="B692" s="120"/>
    </row>
    <row r="693" spans="2:2" x14ac:dyDescent="0.25">
      <c r="B693" s="120"/>
    </row>
    <row r="694" spans="2:2" x14ac:dyDescent="0.25">
      <c r="B694" s="120"/>
    </row>
    <row r="695" spans="2:2" x14ac:dyDescent="0.25">
      <c r="B695" s="120"/>
    </row>
    <row r="696" spans="2:2" x14ac:dyDescent="0.25">
      <c r="B696" s="120"/>
    </row>
    <row r="697" spans="2:2" x14ac:dyDescent="0.25">
      <c r="B697" s="120"/>
    </row>
    <row r="698" spans="2:2" x14ac:dyDescent="0.25">
      <c r="B698" s="120"/>
    </row>
    <row r="699" spans="2:2" x14ac:dyDescent="0.25">
      <c r="B699" s="120"/>
    </row>
    <row r="700" spans="2:2" x14ac:dyDescent="0.25">
      <c r="B700" s="120"/>
    </row>
    <row r="701" spans="2:2" x14ac:dyDescent="0.25">
      <c r="B701" s="120"/>
    </row>
    <row r="702" spans="2:2" x14ac:dyDescent="0.25">
      <c r="B702" s="120"/>
    </row>
    <row r="703" spans="2:2" x14ac:dyDescent="0.25">
      <c r="B703" s="120"/>
    </row>
    <row r="704" spans="2:2" x14ac:dyDescent="0.25">
      <c r="B704" s="120"/>
    </row>
    <row r="705" spans="2:2" x14ac:dyDescent="0.25">
      <c r="B705" s="120"/>
    </row>
    <row r="706" spans="2:2" x14ac:dyDescent="0.25">
      <c r="B706" s="120"/>
    </row>
    <row r="707" spans="2:2" x14ac:dyDescent="0.25">
      <c r="B707" s="120"/>
    </row>
    <row r="708" spans="2:2" x14ac:dyDescent="0.25">
      <c r="B708" s="120"/>
    </row>
    <row r="709" spans="2:2" x14ac:dyDescent="0.25">
      <c r="B709" s="120"/>
    </row>
    <row r="710" spans="2:2" x14ac:dyDescent="0.25">
      <c r="B710" s="120"/>
    </row>
    <row r="711" spans="2:2" x14ac:dyDescent="0.25">
      <c r="B711" s="120"/>
    </row>
    <row r="712" spans="2:2" x14ac:dyDescent="0.25">
      <c r="B712" s="120"/>
    </row>
    <row r="713" spans="2:2" x14ac:dyDescent="0.25">
      <c r="B713" s="120"/>
    </row>
    <row r="714" spans="2:2" x14ac:dyDescent="0.25">
      <c r="B714" s="120"/>
    </row>
    <row r="715" spans="2:2" x14ac:dyDescent="0.25">
      <c r="B715" s="120"/>
    </row>
    <row r="716" spans="2:2" x14ac:dyDescent="0.25">
      <c r="B716" s="120"/>
    </row>
    <row r="717" spans="2:2" x14ac:dyDescent="0.25">
      <c r="B717" s="120"/>
    </row>
    <row r="718" spans="2:2" x14ac:dyDescent="0.25">
      <c r="B718" s="120"/>
    </row>
    <row r="719" spans="2:2" x14ac:dyDescent="0.25">
      <c r="B719" s="120"/>
    </row>
    <row r="720" spans="2:2" x14ac:dyDescent="0.25">
      <c r="B720" s="120"/>
    </row>
    <row r="721" spans="2:2" x14ac:dyDescent="0.25">
      <c r="B721" s="120"/>
    </row>
    <row r="722" spans="2:2" x14ac:dyDescent="0.25">
      <c r="B722" s="120"/>
    </row>
    <row r="723" spans="2:2" x14ac:dyDescent="0.25">
      <c r="B723" s="120"/>
    </row>
    <row r="724" spans="2:2" x14ac:dyDescent="0.25">
      <c r="B724" s="120"/>
    </row>
    <row r="725" spans="2:2" x14ac:dyDescent="0.25">
      <c r="B725" s="120"/>
    </row>
    <row r="726" spans="2:2" x14ac:dyDescent="0.25">
      <c r="B726" s="120"/>
    </row>
    <row r="727" spans="2:2" x14ac:dyDescent="0.25">
      <c r="B727" s="120"/>
    </row>
    <row r="728" spans="2:2" x14ac:dyDescent="0.25">
      <c r="B728" s="120"/>
    </row>
    <row r="729" spans="2:2" x14ac:dyDescent="0.25">
      <c r="B729" s="120"/>
    </row>
    <row r="730" spans="2:2" x14ac:dyDescent="0.25">
      <c r="B730" s="120"/>
    </row>
    <row r="731" spans="2:2" x14ac:dyDescent="0.25">
      <c r="B731" s="120"/>
    </row>
    <row r="732" spans="2:2" x14ac:dyDescent="0.25">
      <c r="B732" s="120"/>
    </row>
    <row r="733" spans="2:2" x14ac:dyDescent="0.25">
      <c r="B733" s="120"/>
    </row>
    <row r="734" spans="2:2" x14ac:dyDescent="0.25">
      <c r="B734" s="120"/>
    </row>
    <row r="735" spans="2:2" x14ac:dyDescent="0.25">
      <c r="B735" s="120"/>
    </row>
    <row r="736" spans="2:2" x14ac:dyDescent="0.25">
      <c r="B736" s="120"/>
    </row>
    <row r="737" spans="2:2" x14ac:dyDescent="0.25">
      <c r="B737" s="120"/>
    </row>
    <row r="738" spans="2:2" x14ac:dyDescent="0.25">
      <c r="B738" s="120"/>
    </row>
    <row r="739" spans="2:2" x14ac:dyDescent="0.25">
      <c r="B739" s="120"/>
    </row>
    <row r="740" spans="2:2" x14ac:dyDescent="0.25">
      <c r="B740" s="120"/>
    </row>
    <row r="741" spans="2:2" x14ac:dyDescent="0.25">
      <c r="B741" s="120"/>
    </row>
    <row r="742" spans="2:2" x14ac:dyDescent="0.25">
      <c r="B742" s="120"/>
    </row>
    <row r="743" spans="2:2" x14ac:dyDescent="0.25">
      <c r="B743" s="120"/>
    </row>
    <row r="744" spans="2:2" x14ac:dyDescent="0.25">
      <c r="B744" s="120"/>
    </row>
    <row r="745" spans="2:2" x14ac:dyDescent="0.25">
      <c r="B745" s="120"/>
    </row>
    <row r="746" spans="2:2" x14ac:dyDescent="0.25">
      <c r="B746" s="120"/>
    </row>
    <row r="747" spans="2:2" x14ac:dyDescent="0.25">
      <c r="B747" s="120"/>
    </row>
    <row r="748" spans="2:2" x14ac:dyDescent="0.25">
      <c r="B748" s="120"/>
    </row>
    <row r="749" spans="2:2" x14ac:dyDescent="0.25">
      <c r="B749" s="120"/>
    </row>
    <row r="750" spans="2:2" x14ac:dyDescent="0.25">
      <c r="B750" s="120"/>
    </row>
    <row r="751" spans="2:2" x14ac:dyDescent="0.25">
      <c r="B751" s="120"/>
    </row>
    <row r="752" spans="2:2" x14ac:dyDescent="0.25">
      <c r="B752" s="120"/>
    </row>
    <row r="753" spans="2:2" x14ac:dyDescent="0.25">
      <c r="B753" s="120"/>
    </row>
    <row r="754" spans="2:2" x14ac:dyDescent="0.25">
      <c r="B754" s="120"/>
    </row>
    <row r="755" spans="2:2" x14ac:dyDescent="0.25">
      <c r="B755" s="120"/>
    </row>
    <row r="756" spans="2:2" x14ac:dyDescent="0.25">
      <c r="B756" s="120"/>
    </row>
    <row r="757" spans="2:2" x14ac:dyDescent="0.25">
      <c r="B757" s="120"/>
    </row>
    <row r="758" spans="2:2" x14ac:dyDescent="0.25">
      <c r="B758" s="120"/>
    </row>
    <row r="759" spans="2:2" x14ac:dyDescent="0.25">
      <c r="B759" s="120"/>
    </row>
    <row r="760" spans="2:2" x14ac:dyDescent="0.25">
      <c r="B760" s="120"/>
    </row>
    <row r="761" spans="2:2" x14ac:dyDescent="0.25">
      <c r="B761" s="120"/>
    </row>
    <row r="762" spans="2:2" x14ac:dyDescent="0.25">
      <c r="B762" s="120"/>
    </row>
    <row r="763" spans="2:2" x14ac:dyDescent="0.25">
      <c r="B763" s="120"/>
    </row>
    <row r="764" spans="2:2" x14ac:dyDescent="0.25">
      <c r="B764" s="120"/>
    </row>
    <row r="765" spans="2:2" x14ac:dyDescent="0.25">
      <c r="B765" s="120"/>
    </row>
    <row r="766" spans="2:2" x14ac:dyDescent="0.25">
      <c r="B766" s="120"/>
    </row>
    <row r="767" spans="2:2" x14ac:dyDescent="0.25">
      <c r="B767" s="120"/>
    </row>
    <row r="768" spans="2:2" x14ac:dyDescent="0.25">
      <c r="B768" s="120"/>
    </row>
    <row r="769" spans="2:2" x14ac:dyDescent="0.25">
      <c r="B769" s="120"/>
    </row>
    <row r="770" spans="2:2" x14ac:dyDescent="0.25">
      <c r="B770" s="120"/>
    </row>
    <row r="771" spans="2:2" x14ac:dyDescent="0.25">
      <c r="B771" s="120"/>
    </row>
    <row r="772" spans="2:2" x14ac:dyDescent="0.25">
      <c r="B772" s="120"/>
    </row>
    <row r="773" spans="2:2" x14ac:dyDescent="0.25">
      <c r="B773" s="120"/>
    </row>
    <row r="774" spans="2:2" x14ac:dyDescent="0.25">
      <c r="B774" s="120"/>
    </row>
    <row r="775" spans="2:2" x14ac:dyDescent="0.25">
      <c r="B775" s="120"/>
    </row>
    <row r="776" spans="2:2" x14ac:dyDescent="0.25">
      <c r="B776" s="120"/>
    </row>
    <row r="777" spans="2:2" x14ac:dyDescent="0.25">
      <c r="B777" s="120"/>
    </row>
    <row r="778" spans="2:2" x14ac:dyDescent="0.25">
      <c r="B778" s="120"/>
    </row>
    <row r="779" spans="2:2" x14ac:dyDescent="0.25">
      <c r="B779" s="120"/>
    </row>
    <row r="780" spans="2:2" x14ac:dyDescent="0.25">
      <c r="B780" s="120"/>
    </row>
    <row r="781" spans="2:2" x14ac:dyDescent="0.25">
      <c r="B781" s="120"/>
    </row>
    <row r="782" spans="2:2" x14ac:dyDescent="0.25">
      <c r="B782" s="120"/>
    </row>
    <row r="783" spans="2:2" x14ac:dyDescent="0.25">
      <c r="B783" s="120"/>
    </row>
    <row r="784" spans="2:2" x14ac:dyDescent="0.25">
      <c r="B784" s="120"/>
    </row>
    <row r="785" spans="2:2" x14ac:dyDescent="0.25">
      <c r="B785" s="120"/>
    </row>
    <row r="786" spans="2:2" x14ac:dyDescent="0.25">
      <c r="B786" s="120"/>
    </row>
    <row r="787" spans="2:2" x14ac:dyDescent="0.25">
      <c r="B787" s="120"/>
    </row>
    <row r="788" spans="2:2" x14ac:dyDescent="0.25">
      <c r="B788" s="120"/>
    </row>
    <row r="789" spans="2:2" x14ac:dyDescent="0.25">
      <c r="B789" s="120"/>
    </row>
    <row r="790" spans="2:2" x14ac:dyDescent="0.25">
      <c r="B790" s="120"/>
    </row>
    <row r="791" spans="2:2" x14ac:dyDescent="0.25">
      <c r="B791" s="120"/>
    </row>
    <row r="792" spans="2:2" x14ac:dyDescent="0.25">
      <c r="B792" s="120"/>
    </row>
    <row r="793" spans="2:2" x14ac:dyDescent="0.25">
      <c r="B793" s="120"/>
    </row>
    <row r="794" spans="2:2" x14ac:dyDescent="0.25">
      <c r="B794" s="120"/>
    </row>
    <row r="795" spans="2:2" x14ac:dyDescent="0.25">
      <c r="B795" s="120"/>
    </row>
    <row r="796" spans="2:2" x14ac:dyDescent="0.25">
      <c r="B796" s="120"/>
    </row>
    <row r="797" spans="2:2" x14ac:dyDescent="0.25">
      <c r="B797" s="120"/>
    </row>
    <row r="798" spans="2:2" x14ac:dyDescent="0.25">
      <c r="B798" s="120"/>
    </row>
    <row r="799" spans="2:2" x14ac:dyDescent="0.25">
      <c r="B799" s="120"/>
    </row>
    <row r="800" spans="2:2" x14ac:dyDescent="0.25">
      <c r="B800" s="120"/>
    </row>
    <row r="801" spans="2:2" x14ac:dyDescent="0.25">
      <c r="B801" s="120"/>
    </row>
    <row r="802" spans="2:2" x14ac:dyDescent="0.25">
      <c r="B802" s="120"/>
    </row>
    <row r="803" spans="2:2" x14ac:dyDescent="0.25">
      <c r="B803" s="120"/>
    </row>
    <row r="804" spans="2:2" x14ac:dyDescent="0.25">
      <c r="B804" s="120"/>
    </row>
    <row r="805" spans="2:2" x14ac:dyDescent="0.25">
      <c r="B805" s="120"/>
    </row>
    <row r="806" spans="2:2" x14ac:dyDescent="0.25">
      <c r="B806" s="120"/>
    </row>
    <row r="807" spans="2:2" x14ac:dyDescent="0.25">
      <c r="B807" s="120"/>
    </row>
    <row r="808" spans="2:2" x14ac:dyDescent="0.25">
      <c r="B808" s="120"/>
    </row>
    <row r="809" spans="2:2" x14ac:dyDescent="0.25">
      <c r="B809" s="120"/>
    </row>
    <row r="810" spans="2:2" x14ac:dyDescent="0.25">
      <c r="B810" s="120"/>
    </row>
    <row r="811" spans="2:2" x14ac:dyDescent="0.25">
      <c r="B811" s="120"/>
    </row>
    <row r="812" spans="2:2" x14ac:dyDescent="0.25">
      <c r="B812" s="120"/>
    </row>
    <row r="813" spans="2:2" x14ac:dyDescent="0.25">
      <c r="B813" s="120"/>
    </row>
    <row r="814" spans="2:2" x14ac:dyDescent="0.25">
      <c r="B814" s="120"/>
    </row>
    <row r="815" spans="2:2" x14ac:dyDescent="0.25">
      <c r="B815" s="120"/>
    </row>
    <row r="816" spans="2:2" x14ac:dyDescent="0.25">
      <c r="B816" s="120"/>
    </row>
    <row r="817" spans="2:2" x14ac:dyDescent="0.25">
      <c r="B817" s="120"/>
    </row>
    <row r="818" spans="2:2" x14ac:dyDescent="0.25">
      <c r="B818" s="120"/>
    </row>
    <row r="819" spans="2:2" x14ac:dyDescent="0.25">
      <c r="B819" s="120"/>
    </row>
    <row r="820" spans="2:2" x14ac:dyDescent="0.25">
      <c r="B820" s="120"/>
    </row>
    <row r="821" spans="2:2" x14ac:dyDescent="0.25">
      <c r="B821" s="120"/>
    </row>
    <row r="822" spans="2:2" x14ac:dyDescent="0.25">
      <c r="B822" s="120"/>
    </row>
    <row r="823" spans="2:2" x14ac:dyDescent="0.25">
      <c r="B823" s="120"/>
    </row>
    <row r="824" spans="2:2" x14ac:dyDescent="0.25">
      <c r="B824" s="120"/>
    </row>
    <row r="825" spans="2:2" x14ac:dyDescent="0.25">
      <c r="B825" s="120"/>
    </row>
    <row r="826" spans="2:2" x14ac:dyDescent="0.25">
      <c r="B826" s="120"/>
    </row>
    <row r="827" spans="2:2" x14ac:dyDescent="0.25">
      <c r="B827" s="120"/>
    </row>
    <row r="828" spans="2:2" x14ac:dyDescent="0.25">
      <c r="B828" s="120"/>
    </row>
    <row r="829" spans="2:2" x14ac:dyDescent="0.25">
      <c r="B829" s="120"/>
    </row>
    <row r="830" spans="2:2" x14ac:dyDescent="0.25">
      <c r="B830" s="120"/>
    </row>
    <row r="831" spans="2:2" x14ac:dyDescent="0.25">
      <c r="B831" s="120"/>
    </row>
    <row r="832" spans="2:2" x14ac:dyDescent="0.25">
      <c r="B832" s="120"/>
    </row>
    <row r="833" spans="2:2" x14ac:dyDescent="0.25">
      <c r="B833" s="120"/>
    </row>
    <row r="834" spans="2:2" x14ac:dyDescent="0.25">
      <c r="B834" s="120"/>
    </row>
    <row r="835" spans="2:2" x14ac:dyDescent="0.25">
      <c r="B835" s="120"/>
    </row>
    <row r="836" spans="2:2" x14ac:dyDescent="0.25">
      <c r="B836" s="120"/>
    </row>
    <row r="837" spans="2:2" x14ac:dyDescent="0.25">
      <c r="B837" s="120"/>
    </row>
    <row r="838" spans="2:2" x14ac:dyDescent="0.25">
      <c r="B838" s="120"/>
    </row>
    <row r="839" spans="2:2" x14ac:dyDescent="0.25">
      <c r="B839" s="120"/>
    </row>
    <row r="840" spans="2:2" x14ac:dyDescent="0.25">
      <c r="B840" s="120"/>
    </row>
    <row r="841" spans="2:2" x14ac:dyDescent="0.25">
      <c r="B841" s="120"/>
    </row>
    <row r="842" spans="2:2" x14ac:dyDescent="0.25">
      <c r="B842" s="120"/>
    </row>
    <row r="843" spans="2:2" x14ac:dyDescent="0.25">
      <c r="B843" s="120"/>
    </row>
    <row r="844" spans="2:2" x14ac:dyDescent="0.25">
      <c r="B844" s="120"/>
    </row>
    <row r="845" spans="2:2" x14ac:dyDescent="0.25">
      <c r="B845" s="120"/>
    </row>
    <row r="846" spans="2:2" x14ac:dyDescent="0.25">
      <c r="B846" s="120"/>
    </row>
    <row r="847" spans="2:2" x14ac:dyDescent="0.25">
      <c r="B847" s="120"/>
    </row>
    <row r="848" spans="2:2" x14ac:dyDescent="0.25">
      <c r="B848" s="120"/>
    </row>
    <row r="849" spans="2:2" x14ac:dyDescent="0.25">
      <c r="B849" s="120"/>
    </row>
    <row r="850" spans="2:2" x14ac:dyDescent="0.25">
      <c r="B850" s="120"/>
    </row>
    <row r="851" spans="2:2" x14ac:dyDescent="0.25">
      <c r="B851" s="120"/>
    </row>
    <row r="852" spans="2:2" x14ac:dyDescent="0.25">
      <c r="B852" s="120"/>
    </row>
    <row r="853" spans="2:2" x14ac:dyDescent="0.25">
      <c r="B853" s="120"/>
    </row>
    <row r="854" spans="2:2" x14ac:dyDescent="0.25">
      <c r="B854" s="120"/>
    </row>
    <row r="855" spans="2:2" x14ac:dyDescent="0.25">
      <c r="B855" s="120"/>
    </row>
    <row r="856" spans="2:2" x14ac:dyDescent="0.25">
      <c r="B856" s="120"/>
    </row>
    <row r="857" spans="2:2" x14ac:dyDescent="0.25">
      <c r="B857" s="120"/>
    </row>
    <row r="858" spans="2:2" x14ac:dyDescent="0.25">
      <c r="B858" s="120"/>
    </row>
    <row r="859" spans="2:2" x14ac:dyDescent="0.25">
      <c r="B859" s="120"/>
    </row>
    <row r="860" spans="2:2" x14ac:dyDescent="0.25">
      <c r="B860" s="120"/>
    </row>
    <row r="861" spans="2:2" x14ac:dyDescent="0.25">
      <c r="B861" s="120"/>
    </row>
    <row r="862" spans="2:2" x14ac:dyDescent="0.25">
      <c r="B862" s="120"/>
    </row>
    <row r="863" spans="2:2" x14ac:dyDescent="0.25">
      <c r="B863" s="120"/>
    </row>
    <row r="864" spans="2:2" x14ac:dyDescent="0.25">
      <c r="B864" s="120"/>
    </row>
    <row r="865" spans="2:2" x14ac:dyDescent="0.25">
      <c r="B865" s="120"/>
    </row>
    <row r="866" spans="2:2" x14ac:dyDescent="0.25">
      <c r="B866" s="120"/>
    </row>
    <row r="867" spans="2:2" x14ac:dyDescent="0.25">
      <c r="B867" s="120"/>
    </row>
    <row r="868" spans="2:2" x14ac:dyDescent="0.25">
      <c r="B868" s="120"/>
    </row>
    <row r="869" spans="2:2" x14ac:dyDescent="0.25">
      <c r="B869" s="120"/>
    </row>
    <row r="870" spans="2:2" x14ac:dyDescent="0.25">
      <c r="B870" s="120"/>
    </row>
    <row r="871" spans="2:2" x14ac:dyDescent="0.25">
      <c r="B871" s="120"/>
    </row>
    <row r="872" spans="2:2" x14ac:dyDescent="0.25">
      <c r="B872" s="120"/>
    </row>
    <row r="873" spans="2:2" x14ac:dyDescent="0.25">
      <c r="B873" s="120"/>
    </row>
    <row r="874" spans="2:2" x14ac:dyDescent="0.25">
      <c r="B874" s="120"/>
    </row>
    <row r="875" spans="2:2" x14ac:dyDescent="0.25">
      <c r="B875" s="120"/>
    </row>
    <row r="876" spans="2:2" x14ac:dyDescent="0.25">
      <c r="B876" s="120"/>
    </row>
    <row r="877" spans="2:2" x14ac:dyDescent="0.25">
      <c r="B877" s="120"/>
    </row>
    <row r="878" spans="2:2" x14ac:dyDescent="0.25">
      <c r="B878" s="120"/>
    </row>
    <row r="879" spans="2:2" x14ac:dyDescent="0.25">
      <c r="B879" s="120"/>
    </row>
    <row r="880" spans="2:2" x14ac:dyDescent="0.25">
      <c r="B880" s="120"/>
    </row>
    <row r="881" spans="2:2" x14ac:dyDescent="0.25">
      <c r="B881" s="120"/>
    </row>
    <row r="882" spans="2:2" x14ac:dyDescent="0.25">
      <c r="B882" s="120"/>
    </row>
    <row r="883" spans="2:2" x14ac:dyDescent="0.25">
      <c r="B883" s="120"/>
    </row>
    <row r="884" spans="2:2" x14ac:dyDescent="0.25">
      <c r="B884" s="120"/>
    </row>
    <row r="885" spans="2:2" x14ac:dyDescent="0.25">
      <c r="B885" s="120"/>
    </row>
    <row r="886" spans="2:2" x14ac:dyDescent="0.25">
      <c r="B886" s="120"/>
    </row>
    <row r="887" spans="2:2" x14ac:dyDescent="0.25">
      <c r="B887" s="120"/>
    </row>
    <row r="888" spans="2:2" x14ac:dyDescent="0.25">
      <c r="B888" s="120"/>
    </row>
    <row r="889" spans="2:2" x14ac:dyDescent="0.25">
      <c r="B889" s="120"/>
    </row>
    <row r="890" spans="2:2" x14ac:dyDescent="0.25">
      <c r="B890" s="120"/>
    </row>
    <row r="891" spans="2:2" x14ac:dyDescent="0.25">
      <c r="B891" s="120"/>
    </row>
    <row r="892" spans="2:2" x14ac:dyDescent="0.25">
      <c r="B892" s="120"/>
    </row>
    <row r="893" spans="2:2" x14ac:dyDescent="0.25">
      <c r="B893" s="120"/>
    </row>
    <row r="894" spans="2:2" x14ac:dyDescent="0.25">
      <c r="B894" s="120"/>
    </row>
    <row r="895" spans="2:2" x14ac:dyDescent="0.25">
      <c r="B895" s="120"/>
    </row>
    <row r="896" spans="2:2" x14ac:dyDescent="0.25">
      <c r="B896" s="120"/>
    </row>
    <row r="897" spans="2:2" x14ac:dyDescent="0.25">
      <c r="B897" s="120"/>
    </row>
    <row r="898" spans="2:2" x14ac:dyDescent="0.25">
      <c r="B898" s="120"/>
    </row>
    <row r="899" spans="2:2" x14ac:dyDescent="0.25">
      <c r="B899" s="120"/>
    </row>
    <row r="900" spans="2:2" x14ac:dyDescent="0.25">
      <c r="B900" s="120"/>
    </row>
    <row r="901" spans="2:2" x14ac:dyDescent="0.25">
      <c r="B901" s="120"/>
    </row>
    <row r="902" spans="2:2" x14ac:dyDescent="0.25">
      <c r="B902" s="120"/>
    </row>
    <row r="903" spans="2:2" x14ac:dyDescent="0.25">
      <c r="B903" s="120"/>
    </row>
    <row r="904" spans="2:2" x14ac:dyDescent="0.25">
      <c r="B904" s="120"/>
    </row>
    <row r="905" spans="2:2" x14ac:dyDescent="0.25">
      <c r="B905" s="120"/>
    </row>
    <row r="906" spans="2:2" x14ac:dyDescent="0.25">
      <c r="B906" s="120"/>
    </row>
    <row r="907" spans="2:2" x14ac:dyDescent="0.25">
      <c r="B907" s="120"/>
    </row>
    <row r="908" spans="2:2" x14ac:dyDescent="0.25">
      <c r="B908" s="120"/>
    </row>
    <row r="909" spans="2:2" x14ac:dyDescent="0.25">
      <c r="B909" s="120"/>
    </row>
    <row r="910" spans="2:2" x14ac:dyDescent="0.25">
      <c r="B910" s="120"/>
    </row>
    <row r="911" spans="2:2" x14ac:dyDescent="0.25">
      <c r="B911" s="120"/>
    </row>
    <row r="912" spans="2:2" x14ac:dyDescent="0.25">
      <c r="B912" s="120"/>
    </row>
    <row r="913" spans="2:2" x14ac:dyDescent="0.25">
      <c r="B913" s="120"/>
    </row>
    <row r="914" spans="2:2" x14ac:dyDescent="0.25">
      <c r="B914" s="120"/>
    </row>
    <row r="915" spans="2:2" x14ac:dyDescent="0.25">
      <c r="B915" s="120"/>
    </row>
    <row r="916" spans="2:2" x14ac:dyDescent="0.25">
      <c r="B916" s="120"/>
    </row>
    <row r="917" spans="2:2" x14ac:dyDescent="0.25">
      <c r="B917" s="120"/>
    </row>
    <row r="918" spans="2:2" x14ac:dyDescent="0.25">
      <c r="B918" s="120"/>
    </row>
    <row r="919" spans="2:2" x14ac:dyDescent="0.25">
      <c r="B919" s="120"/>
    </row>
    <row r="920" spans="2:2" x14ac:dyDescent="0.25">
      <c r="B920" s="120"/>
    </row>
    <row r="921" spans="2:2" x14ac:dyDescent="0.25">
      <c r="B921" s="120"/>
    </row>
    <row r="922" spans="2:2" x14ac:dyDescent="0.25">
      <c r="B922" s="120"/>
    </row>
    <row r="923" spans="2:2" x14ac:dyDescent="0.25">
      <c r="B923" s="120"/>
    </row>
    <row r="924" spans="2:2" x14ac:dyDescent="0.25">
      <c r="B924" s="120"/>
    </row>
    <row r="925" spans="2:2" x14ac:dyDescent="0.25">
      <c r="B925" s="120"/>
    </row>
    <row r="926" spans="2:2" x14ac:dyDescent="0.25">
      <c r="B926" s="120"/>
    </row>
    <row r="927" spans="2:2" x14ac:dyDescent="0.25">
      <c r="B927" s="120"/>
    </row>
    <row r="928" spans="2:2" x14ac:dyDescent="0.25">
      <c r="B928" s="120"/>
    </row>
    <row r="929" spans="2:2" x14ac:dyDescent="0.25">
      <c r="B929" s="120"/>
    </row>
    <row r="930" spans="2:2" x14ac:dyDescent="0.25">
      <c r="B930" s="120"/>
    </row>
    <row r="931" spans="2:2" x14ac:dyDescent="0.25">
      <c r="B931" s="120"/>
    </row>
    <row r="932" spans="2:2" x14ac:dyDescent="0.25">
      <c r="B932" s="120"/>
    </row>
    <row r="933" spans="2:2" x14ac:dyDescent="0.25">
      <c r="B933" s="120"/>
    </row>
    <row r="934" spans="2:2" x14ac:dyDescent="0.25">
      <c r="B934" s="120"/>
    </row>
    <row r="935" spans="2:2" x14ac:dyDescent="0.25">
      <c r="B935" s="120"/>
    </row>
    <row r="936" spans="2:2" x14ac:dyDescent="0.25">
      <c r="B936" s="120"/>
    </row>
    <row r="937" spans="2:2" x14ac:dyDescent="0.25">
      <c r="B937" s="120"/>
    </row>
    <row r="938" spans="2:2" x14ac:dyDescent="0.25">
      <c r="B938" s="120"/>
    </row>
    <row r="939" spans="2:2" x14ac:dyDescent="0.25">
      <c r="B939" s="120"/>
    </row>
    <row r="940" spans="2:2" x14ac:dyDescent="0.25">
      <c r="B940" s="120"/>
    </row>
    <row r="941" spans="2:2" x14ac:dyDescent="0.25">
      <c r="B941" s="120"/>
    </row>
    <row r="942" spans="2:2" x14ac:dyDescent="0.25">
      <c r="B942" s="120"/>
    </row>
    <row r="943" spans="2:2" x14ac:dyDescent="0.25">
      <c r="B943" s="120"/>
    </row>
    <row r="944" spans="2:2" x14ac:dyDescent="0.25">
      <c r="B944" s="120"/>
    </row>
    <row r="945" spans="2:2" x14ac:dyDescent="0.25">
      <c r="B945" s="120"/>
    </row>
    <row r="946" spans="2:2" x14ac:dyDescent="0.25">
      <c r="B946" s="120"/>
    </row>
    <row r="947" spans="2:2" x14ac:dyDescent="0.25">
      <c r="B947" s="120"/>
    </row>
    <row r="948" spans="2:2" x14ac:dyDescent="0.25">
      <c r="B948" s="120"/>
    </row>
    <row r="949" spans="2:2" x14ac:dyDescent="0.25">
      <c r="B949" s="120"/>
    </row>
    <row r="950" spans="2:2" x14ac:dyDescent="0.25">
      <c r="B950" s="120"/>
    </row>
    <row r="951" spans="2:2" x14ac:dyDescent="0.25">
      <c r="B951" s="120"/>
    </row>
    <row r="952" spans="2:2" x14ac:dyDescent="0.25">
      <c r="B952" s="120"/>
    </row>
    <row r="953" spans="2:2" x14ac:dyDescent="0.25">
      <c r="B953" s="120"/>
    </row>
    <row r="954" spans="2:2" x14ac:dyDescent="0.25">
      <c r="B954" s="120"/>
    </row>
    <row r="955" spans="2:2" x14ac:dyDescent="0.25">
      <c r="B955" s="120"/>
    </row>
    <row r="956" spans="2:2" x14ac:dyDescent="0.25">
      <c r="B956" s="120"/>
    </row>
    <row r="957" spans="2:2" x14ac:dyDescent="0.25">
      <c r="B957" s="120"/>
    </row>
    <row r="958" spans="2:2" x14ac:dyDescent="0.25">
      <c r="B958" s="120"/>
    </row>
    <row r="959" spans="2:2" x14ac:dyDescent="0.25">
      <c r="B959" s="120"/>
    </row>
    <row r="960" spans="2:2" x14ac:dyDescent="0.25">
      <c r="B960" s="120"/>
    </row>
    <row r="961" spans="2:2" x14ac:dyDescent="0.25">
      <c r="B961" s="120"/>
    </row>
    <row r="962" spans="2:2" x14ac:dyDescent="0.25">
      <c r="B962" s="120"/>
    </row>
    <row r="963" spans="2:2" x14ac:dyDescent="0.25">
      <c r="B963" s="120"/>
    </row>
    <row r="964" spans="2:2" x14ac:dyDescent="0.25">
      <c r="B964" s="120"/>
    </row>
    <row r="965" spans="2:2" x14ac:dyDescent="0.25">
      <c r="B965" s="120"/>
    </row>
    <row r="966" spans="2:2" x14ac:dyDescent="0.25">
      <c r="B966" s="120"/>
    </row>
    <row r="967" spans="2:2" x14ac:dyDescent="0.25">
      <c r="B967" s="120"/>
    </row>
    <row r="968" spans="2:2" x14ac:dyDescent="0.25">
      <c r="B968" s="120"/>
    </row>
    <row r="969" spans="2:2" x14ac:dyDescent="0.25">
      <c r="B969" s="120"/>
    </row>
    <row r="970" spans="2:2" x14ac:dyDescent="0.25">
      <c r="B970" s="120"/>
    </row>
    <row r="971" spans="2:2" x14ac:dyDescent="0.25">
      <c r="B971" s="120"/>
    </row>
    <row r="972" spans="2:2" x14ac:dyDescent="0.25">
      <c r="B972" s="120"/>
    </row>
    <row r="973" spans="2:2" x14ac:dyDescent="0.25">
      <c r="B973" s="120"/>
    </row>
    <row r="974" spans="2:2" x14ac:dyDescent="0.25">
      <c r="B974" s="120"/>
    </row>
    <row r="975" spans="2:2" x14ac:dyDescent="0.25">
      <c r="B975" s="120"/>
    </row>
    <row r="976" spans="2:2" x14ac:dyDescent="0.25">
      <c r="B976" s="120"/>
    </row>
    <row r="977" spans="2:2" x14ac:dyDescent="0.25">
      <c r="B977" s="120"/>
    </row>
    <row r="978" spans="2:2" x14ac:dyDescent="0.25">
      <c r="B978" s="120"/>
    </row>
    <row r="979" spans="2:2" x14ac:dyDescent="0.25">
      <c r="B979" s="120"/>
    </row>
    <row r="980" spans="2:2" x14ac:dyDescent="0.25">
      <c r="B980" s="120"/>
    </row>
    <row r="981" spans="2:2" x14ac:dyDescent="0.25">
      <c r="B981" s="120"/>
    </row>
    <row r="982" spans="2:2" x14ac:dyDescent="0.25">
      <c r="B982" s="120"/>
    </row>
    <row r="983" spans="2:2" x14ac:dyDescent="0.25">
      <c r="B983" s="120"/>
    </row>
    <row r="984" spans="2:2" x14ac:dyDescent="0.25">
      <c r="B984" s="120"/>
    </row>
    <row r="985" spans="2:2" x14ac:dyDescent="0.25">
      <c r="B985" s="120"/>
    </row>
    <row r="986" spans="2:2" x14ac:dyDescent="0.25">
      <c r="B986" s="120"/>
    </row>
    <row r="987" spans="2:2" x14ac:dyDescent="0.25">
      <c r="B987" s="120"/>
    </row>
    <row r="988" spans="2:2" x14ac:dyDescent="0.25">
      <c r="B988" s="120"/>
    </row>
    <row r="989" spans="2:2" x14ac:dyDescent="0.25">
      <c r="B989" s="120"/>
    </row>
    <row r="990" spans="2:2" x14ac:dyDescent="0.25">
      <c r="B990" s="120"/>
    </row>
    <row r="991" spans="2:2" x14ac:dyDescent="0.25">
      <c r="B991" s="120"/>
    </row>
    <row r="992" spans="2:2" x14ac:dyDescent="0.25">
      <c r="B992" s="120"/>
    </row>
    <row r="993" spans="2:2" x14ac:dyDescent="0.25">
      <c r="B993" s="120"/>
    </row>
    <row r="994" spans="2:2" x14ac:dyDescent="0.25">
      <c r="B994" s="120"/>
    </row>
    <row r="995" spans="2:2" x14ac:dyDescent="0.25">
      <c r="B995" s="120"/>
    </row>
    <row r="996" spans="2:2" x14ac:dyDescent="0.25">
      <c r="B996" s="120"/>
    </row>
    <row r="997" spans="2:2" x14ac:dyDescent="0.25">
      <c r="B997" s="120"/>
    </row>
    <row r="998" spans="2:2" x14ac:dyDescent="0.25">
      <c r="B998" s="120"/>
    </row>
    <row r="999" spans="2:2" x14ac:dyDescent="0.25">
      <c r="B999" s="120"/>
    </row>
    <row r="1000" spans="2:2" x14ac:dyDescent="0.25">
      <c r="B1000" s="120"/>
    </row>
    <row r="1001" spans="2:2" x14ac:dyDescent="0.25">
      <c r="B1001" s="120"/>
    </row>
    <row r="1002" spans="2:2" x14ac:dyDescent="0.25">
      <c r="B1002" s="120"/>
    </row>
    <row r="1003" spans="2:2" x14ac:dyDescent="0.25">
      <c r="B1003" s="120"/>
    </row>
    <row r="1004" spans="2:2" x14ac:dyDescent="0.25">
      <c r="B1004" s="120"/>
    </row>
    <row r="1005" spans="2:2" x14ac:dyDescent="0.25">
      <c r="B1005" s="120"/>
    </row>
    <row r="1006" spans="2:2" x14ac:dyDescent="0.25">
      <c r="B1006" s="120"/>
    </row>
    <row r="1007" spans="2:2" x14ac:dyDescent="0.25">
      <c r="B1007" s="120"/>
    </row>
    <row r="1008" spans="2:2" x14ac:dyDescent="0.25">
      <c r="B1008" s="120"/>
    </row>
    <row r="1009" spans="2:2" x14ac:dyDescent="0.25">
      <c r="B1009" s="120"/>
    </row>
    <row r="1010" spans="2:2" x14ac:dyDescent="0.25">
      <c r="B1010" s="120"/>
    </row>
    <row r="1011" spans="2:2" x14ac:dyDescent="0.25">
      <c r="B1011" s="120"/>
    </row>
    <row r="1012" spans="2:2" x14ac:dyDescent="0.25">
      <c r="B1012" s="120"/>
    </row>
    <row r="1013" spans="2:2" x14ac:dyDescent="0.25">
      <c r="B1013" s="120"/>
    </row>
    <row r="1014" spans="2:2" x14ac:dyDescent="0.25">
      <c r="B1014" s="120"/>
    </row>
    <row r="1015" spans="2:2" x14ac:dyDescent="0.25">
      <c r="B1015" s="120"/>
    </row>
    <row r="1016" spans="2:2" x14ac:dyDescent="0.25">
      <c r="B1016" s="120"/>
    </row>
    <row r="1017" spans="2:2" x14ac:dyDescent="0.25">
      <c r="B1017" s="120"/>
    </row>
    <row r="1018" spans="2:2" x14ac:dyDescent="0.25">
      <c r="B1018" s="120"/>
    </row>
    <row r="1019" spans="2:2" x14ac:dyDescent="0.25">
      <c r="B1019" s="120"/>
    </row>
    <row r="1020" spans="2:2" x14ac:dyDescent="0.25">
      <c r="B1020" s="120"/>
    </row>
    <row r="1021" spans="2:2" x14ac:dyDescent="0.25">
      <c r="B1021" s="120"/>
    </row>
    <row r="1022" spans="2:2" x14ac:dyDescent="0.25">
      <c r="B1022" s="120"/>
    </row>
    <row r="1023" spans="2:2" x14ac:dyDescent="0.25">
      <c r="B1023" s="120"/>
    </row>
    <row r="1024" spans="2:2" x14ac:dyDescent="0.25">
      <c r="B1024" s="120"/>
    </row>
    <row r="1025" spans="2:2" x14ac:dyDescent="0.25">
      <c r="B1025" s="120"/>
    </row>
    <row r="1026" spans="2:2" x14ac:dyDescent="0.25">
      <c r="B1026" s="120"/>
    </row>
    <row r="1027" spans="2:2" x14ac:dyDescent="0.25">
      <c r="B1027" s="120"/>
    </row>
    <row r="1028" spans="2:2" x14ac:dyDescent="0.25">
      <c r="B1028" s="120"/>
    </row>
    <row r="1029" spans="2:2" x14ac:dyDescent="0.25">
      <c r="B1029" s="120"/>
    </row>
    <row r="1030" spans="2:2" x14ac:dyDescent="0.25">
      <c r="B1030" s="120"/>
    </row>
    <row r="1031" spans="2:2" x14ac:dyDescent="0.25">
      <c r="B1031" s="120"/>
    </row>
    <row r="1032" spans="2:2" x14ac:dyDescent="0.25">
      <c r="B1032" s="120"/>
    </row>
    <row r="1033" spans="2:2" x14ac:dyDescent="0.25">
      <c r="B1033" s="120"/>
    </row>
    <row r="1034" spans="2:2" x14ac:dyDescent="0.25">
      <c r="B1034" s="120"/>
    </row>
    <row r="1035" spans="2:2" x14ac:dyDescent="0.25">
      <c r="B1035" s="120"/>
    </row>
    <row r="1036" spans="2:2" x14ac:dyDescent="0.25">
      <c r="B1036" s="120"/>
    </row>
    <row r="1037" spans="2:2" x14ac:dyDescent="0.25">
      <c r="B1037" s="120"/>
    </row>
    <row r="1038" spans="2:2" x14ac:dyDescent="0.25">
      <c r="B1038" s="120"/>
    </row>
    <row r="1039" spans="2:2" x14ac:dyDescent="0.25">
      <c r="B1039" s="120"/>
    </row>
    <row r="1040" spans="2:2" x14ac:dyDescent="0.25">
      <c r="B1040" s="120"/>
    </row>
    <row r="1041" spans="2:2" x14ac:dyDescent="0.25">
      <c r="B1041" s="120"/>
    </row>
    <row r="1042" spans="2:2" x14ac:dyDescent="0.25">
      <c r="B1042" s="120"/>
    </row>
    <row r="1043" spans="2:2" x14ac:dyDescent="0.25">
      <c r="B1043" s="120"/>
    </row>
    <row r="1044" spans="2:2" x14ac:dyDescent="0.25">
      <c r="B1044" s="120"/>
    </row>
    <row r="1045" spans="2:2" x14ac:dyDescent="0.25">
      <c r="B1045" s="120"/>
    </row>
    <row r="1046" spans="2:2" x14ac:dyDescent="0.25">
      <c r="B1046" s="120"/>
    </row>
    <row r="1047" spans="2:2" x14ac:dyDescent="0.25">
      <c r="B1047" s="120"/>
    </row>
    <row r="1048" spans="2:2" x14ac:dyDescent="0.25">
      <c r="B1048" s="120"/>
    </row>
    <row r="1049" spans="2:2" x14ac:dyDescent="0.25">
      <c r="B1049" s="120"/>
    </row>
    <row r="1050" spans="2:2" x14ac:dyDescent="0.25">
      <c r="B1050" s="120"/>
    </row>
    <row r="1051" spans="2:2" x14ac:dyDescent="0.25">
      <c r="B1051" s="120"/>
    </row>
    <row r="1052" spans="2:2" x14ac:dyDescent="0.25">
      <c r="B1052" s="120"/>
    </row>
    <row r="1053" spans="2:2" x14ac:dyDescent="0.25">
      <c r="B1053" s="120"/>
    </row>
    <row r="1054" spans="2:2" x14ac:dyDescent="0.25">
      <c r="B1054" s="120"/>
    </row>
    <row r="1055" spans="2:2" x14ac:dyDescent="0.25">
      <c r="B1055" s="120"/>
    </row>
    <row r="1056" spans="2:2" x14ac:dyDescent="0.25">
      <c r="B1056" s="120"/>
    </row>
    <row r="1057" spans="2:2" x14ac:dyDescent="0.25">
      <c r="B1057" s="120"/>
    </row>
    <row r="1058" spans="2:2" x14ac:dyDescent="0.25">
      <c r="B1058" s="120"/>
    </row>
    <row r="1059" spans="2:2" x14ac:dyDescent="0.25">
      <c r="B1059" s="120"/>
    </row>
    <row r="1060" spans="2:2" x14ac:dyDescent="0.25">
      <c r="B1060" s="120"/>
    </row>
    <row r="1061" spans="2:2" x14ac:dyDescent="0.25">
      <c r="B1061" s="120"/>
    </row>
    <row r="1062" spans="2:2" x14ac:dyDescent="0.25">
      <c r="B1062" s="120"/>
    </row>
    <row r="1063" spans="2:2" x14ac:dyDescent="0.25">
      <c r="B1063" s="120"/>
    </row>
    <row r="1064" spans="2:2" x14ac:dyDescent="0.25">
      <c r="B1064" s="120"/>
    </row>
    <row r="1065" spans="2:2" x14ac:dyDescent="0.25">
      <c r="B1065" s="120"/>
    </row>
    <row r="1066" spans="2:2" x14ac:dyDescent="0.25">
      <c r="B1066" s="120"/>
    </row>
    <row r="1067" spans="2:2" x14ac:dyDescent="0.25">
      <c r="B1067" s="120"/>
    </row>
    <row r="1068" spans="2:2" x14ac:dyDescent="0.25">
      <c r="B1068" s="120"/>
    </row>
    <row r="1069" spans="2:2" x14ac:dyDescent="0.25">
      <c r="B1069" s="120"/>
    </row>
    <row r="1070" spans="2:2" x14ac:dyDescent="0.25">
      <c r="B1070" s="120"/>
    </row>
    <row r="1071" spans="2:2" x14ac:dyDescent="0.25">
      <c r="B1071" s="120"/>
    </row>
    <row r="1072" spans="2:2" x14ac:dyDescent="0.25">
      <c r="B1072" s="120"/>
    </row>
    <row r="1073" spans="2:2" x14ac:dyDescent="0.25">
      <c r="B1073" s="120"/>
    </row>
    <row r="1074" spans="2:2" x14ac:dyDescent="0.25">
      <c r="B1074" s="120"/>
    </row>
    <row r="1075" spans="2:2" x14ac:dyDescent="0.25">
      <c r="B1075" s="120"/>
    </row>
    <row r="1076" spans="2:2" x14ac:dyDescent="0.25">
      <c r="B1076" s="120"/>
    </row>
    <row r="1077" spans="2:2" x14ac:dyDescent="0.25">
      <c r="B1077" s="120"/>
    </row>
    <row r="1078" spans="2:2" x14ac:dyDescent="0.25">
      <c r="B1078" s="120"/>
    </row>
    <row r="1079" spans="2:2" x14ac:dyDescent="0.25">
      <c r="B1079" s="120"/>
    </row>
    <row r="1080" spans="2:2" x14ac:dyDescent="0.25">
      <c r="B1080" s="120"/>
    </row>
    <row r="1081" spans="2:2" x14ac:dyDescent="0.25">
      <c r="B1081" s="120"/>
    </row>
    <row r="1082" spans="2:2" x14ac:dyDescent="0.25">
      <c r="B1082" s="120"/>
    </row>
    <row r="1083" spans="2:2" x14ac:dyDescent="0.25">
      <c r="B1083" s="120"/>
    </row>
    <row r="1084" spans="2:2" x14ac:dyDescent="0.25">
      <c r="B1084" s="120"/>
    </row>
    <row r="1085" spans="2:2" x14ac:dyDescent="0.25">
      <c r="B1085" s="120"/>
    </row>
    <row r="1086" spans="2:2" x14ac:dyDescent="0.25">
      <c r="B1086" s="120"/>
    </row>
    <row r="1087" spans="2:2" x14ac:dyDescent="0.25">
      <c r="B1087" s="120"/>
    </row>
    <row r="1088" spans="2:2" x14ac:dyDescent="0.25">
      <c r="B1088" s="120"/>
    </row>
    <row r="1089" spans="2:2" x14ac:dyDescent="0.25">
      <c r="B1089" s="120"/>
    </row>
    <row r="1090" spans="2:2" x14ac:dyDescent="0.25">
      <c r="B1090" s="120"/>
    </row>
    <row r="1091" spans="2:2" x14ac:dyDescent="0.25">
      <c r="B1091" s="120"/>
    </row>
    <row r="1092" spans="2:2" x14ac:dyDescent="0.25">
      <c r="B1092" s="120"/>
    </row>
    <row r="1093" spans="2:2" x14ac:dyDescent="0.25">
      <c r="B1093" s="120"/>
    </row>
    <row r="1094" spans="2:2" x14ac:dyDescent="0.25">
      <c r="B1094" s="120"/>
    </row>
    <row r="1095" spans="2:2" x14ac:dyDescent="0.25">
      <c r="B1095" s="120"/>
    </row>
    <row r="1096" spans="2:2" x14ac:dyDescent="0.25">
      <c r="B1096" s="120"/>
    </row>
    <row r="1097" spans="2:2" x14ac:dyDescent="0.25">
      <c r="B1097" s="120"/>
    </row>
    <row r="1098" spans="2:2" x14ac:dyDescent="0.25">
      <c r="B1098" s="120"/>
    </row>
    <row r="1099" spans="2:2" x14ac:dyDescent="0.25">
      <c r="B1099" s="120"/>
    </row>
    <row r="1100" spans="2:2" x14ac:dyDescent="0.25">
      <c r="B1100" s="120"/>
    </row>
    <row r="1101" spans="2:2" x14ac:dyDescent="0.25">
      <c r="B1101" s="120"/>
    </row>
    <row r="1102" spans="2:2" x14ac:dyDescent="0.25">
      <c r="B1102" s="120"/>
    </row>
    <row r="1103" spans="2:2" x14ac:dyDescent="0.25">
      <c r="B1103" s="120"/>
    </row>
    <row r="1104" spans="2:2" x14ac:dyDescent="0.25">
      <c r="B1104" s="120"/>
    </row>
    <row r="1105" spans="2:2" x14ac:dyDescent="0.25">
      <c r="B1105" s="120"/>
    </row>
    <row r="1106" spans="2:2" x14ac:dyDescent="0.25">
      <c r="B1106" s="120"/>
    </row>
    <row r="1107" spans="2:2" x14ac:dyDescent="0.25">
      <c r="B1107" s="120"/>
    </row>
    <row r="1108" spans="2:2" x14ac:dyDescent="0.25">
      <c r="B1108" s="120"/>
    </row>
    <row r="1109" spans="2:2" x14ac:dyDescent="0.25">
      <c r="B1109" s="120"/>
    </row>
    <row r="1110" spans="2:2" x14ac:dyDescent="0.25">
      <c r="B1110" s="120"/>
    </row>
    <row r="1111" spans="2:2" x14ac:dyDescent="0.25">
      <c r="B1111" s="120"/>
    </row>
    <row r="1112" spans="2:2" x14ac:dyDescent="0.25">
      <c r="B1112" s="120"/>
    </row>
    <row r="1113" spans="2:2" x14ac:dyDescent="0.25">
      <c r="B1113" s="120"/>
    </row>
    <row r="1114" spans="2:2" x14ac:dyDescent="0.25">
      <c r="B1114" s="120"/>
    </row>
    <row r="1115" spans="2:2" x14ac:dyDescent="0.25">
      <c r="B1115" s="120"/>
    </row>
    <row r="1116" spans="2:2" x14ac:dyDescent="0.25">
      <c r="B1116" s="120"/>
    </row>
    <row r="1117" spans="2:2" x14ac:dyDescent="0.25">
      <c r="B1117" s="120"/>
    </row>
    <row r="1118" spans="2:2" x14ac:dyDescent="0.25">
      <c r="B1118" s="120"/>
    </row>
    <row r="1119" spans="2:2" x14ac:dyDescent="0.25">
      <c r="B1119" s="120"/>
    </row>
    <row r="1120" spans="2:2" x14ac:dyDescent="0.25">
      <c r="B1120" s="120"/>
    </row>
    <row r="1121" spans="2:2" x14ac:dyDescent="0.25">
      <c r="B1121" s="120"/>
    </row>
    <row r="1122" spans="2:2" x14ac:dyDescent="0.25">
      <c r="B1122" s="120"/>
    </row>
    <row r="1123" spans="2:2" x14ac:dyDescent="0.25">
      <c r="B1123" s="120"/>
    </row>
    <row r="1124" spans="2:2" x14ac:dyDescent="0.25">
      <c r="B1124" s="120"/>
    </row>
    <row r="1125" spans="2:2" x14ac:dyDescent="0.25">
      <c r="B1125" s="120"/>
    </row>
    <row r="1126" spans="2:2" x14ac:dyDescent="0.25">
      <c r="B1126" s="120"/>
    </row>
    <row r="1127" spans="2:2" x14ac:dyDescent="0.25">
      <c r="B1127" s="120"/>
    </row>
    <row r="1128" spans="2:2" x14ac:dyDescent="0.25">
      <c r="B1128" s="120"/>
    </row>
    <row r="1129" spans="2:2" x14ac:dyDescent="0.25">
      <c r="B1129" s="120"/>
    </row>
    <row r="1130" spans="2:2" x14ac:dyDescent="0.25">
      <c r="B1130" s="120"/>
    </row>
    <row r="1131" spans="2:2" x14ac:dyDescent="0.25">
      <c r="B1131" s="120"/>
    </row>
    <row r="1132" spans="2:2" x14ac:dyDescent="0.25">
      <c r="B1132" s="120"/>
    </row>
    <row r="1133" spans="2:2" x14ac:dyDescent="0.25">
      <c r="B1133" s="120"/>
    </row>
    <row r="1134" spans="2:2" x14ac:dyDescent="0.25">
      <c r="B1134" s="120"/>
    </row>
    <row r="1135" spans="2:2" x14ac:dyDescent="0.25">
      <c r="B1135" s="120"/>
    </row>
    <row r="1136" spans="2:2" x14ac:dyDescent="0.25">
      <c r="B1136" s="120"/>
    </row>
    <row r="1137" spans="2:2" x14ac:dyDescent="0.25">
      <c r="B1137" s="120"/>
    </row>
    <row r="1138" spans="2:2" x14ac:dyDescent="0.25">
      <c r="B1138" s="120"/>
    </row>
    <row r="1139" spans="2:2" x14ac:dyDescent="0.25">
      <c r="B1139" s="120"/>
    </row>
    <row r="1140" spans="2:2" x14ac:dyDescent="0.25">
      <c r="B1140" s="120"/>
    </row>
    <row r="1141" spans="2:2" x14ac:dyDescent="0.25">
      <c r="B1141" s="120"/>
    </row>
    <row r="1142" spans="2:2" x14ac:dyDescent="0.25">
      <c r="B1142" s="120"/>
    </row>
    <row r="1143" spans="2:2" x14ac:dyDescent="0.25">
      <c r="B1143" s="120"/>
    </row>
    <row r="1144" spans="2:2" x14ac:dyDescent="0.25">
      <c r="B1144" s="120"/>
    </row>
    <row r="1145" spans="2:2" x14ac:dyDescent="0.25">
      <c r="B1145" s="120"/>
    </row>
    <row r="1146" spans="2:2" x14ac:dyDescent="0.25">
      <c r="B1146" s="120"/>
    </row>
    <row r="1147" spans="2:2" x14ac:dyDescent="0.25">
      <c r="B1147" s="120"/>
    </row>
    <row r="1148" spans="2:2" x14ac:dyDescent="0.25">
      <c r="B1148" s="120"/>
    </row>
    <row r="1149" spans="2:2" x14ac:dyDescent="0.25">
      <c r="B1149" s="120"/>
    </row>
    <row r="1150" spans="2:2" x14ac:dyDescent="0.25">
      <c r="B1150" s="120"/>
    </row>
    <row r="1151" spans="2:2" x14ac:dyDescent="0.25">
      <c r="B1151" s="120"/>
    </row>
    <row r="1152" spans="2:2" x14ac:dyDescent="0.25">
      <c r="B1152" s="120"/>
    </row>
    <row r="1153" spans="2:2" x14ac:dyDescent="0.25">
      <c r="B1153" s="120"/>
    </row>
    <row r="1154" spans="2:2" x14ac:dyDescent="0.25">
      <c r="B1154" s="120"/>
    </row>
    <row r="1155" spans="2:2" x14ac:dyDescent="0.25">
      <c r="B1155" s="120"/>
    </row>
    <row r="1156" spans="2:2" x14ac:dyDescent="0.25">
      <c r="B1156" s="120"/>
    </row>
    <row r="1157" spans="2:2" x14ac:dyDescent="0.25">
      <c r="B1157" s="120"/>
    </row>
    <row r="1158" spans="2:2" x14ac:dyDescent="0.25">
      <c r="B1158" s="120"/>
    </row>
    <row r="1159" spans="2:2" x14ac:dyDescent="0.25">
      <c r="B1159" s="120"/>
    </row>
    <row r="1160" spans="2:2" x14ac:dyDescent="0.25">
      <c r="B1160" s="120"/>
    </row>
    <row r="1161" spans="2:2" x14ac:dyDescent="0.25">
      <c r="B1161" s="120"/>
    </row>
    <row r="1162" spans="2:2" x14ac:dyDescent="0.25">
      <c r="B1162" s="120"/>
    </row>
    <row r="1163" spans="2:2" x14ac:dyDescent="0.25">
      <c r="B1163" s="120"/>
    </row>
    <row r="1164" spans="2:2" x14ac:dyDescent="0.25">
      <c r="B1164" s="120"/>
    </row>
    <row r="1165" spans="2:2" x14ac:dyDescent="0.25">
      <c r="B1165" s="120"/>
    </row>
    <row r="1166" spans="2:2" x14ac:dyDescent="0.25">
      <c r="B1166" s="120"/>
    </row>
    <row r="1167" spans="2:2" x14ac:dyDescent="0.25">
      <c r="B1167" s="120"/>
    </row>
    <row r="1168" spans="2:2" x14ac:dyDescent="0.25">
      <c r="B1168" s="120"/>
    </row>
    <row r="1169" spans="2:2" x14ac:dyDescent="0.25">
      <c r="B1169" s="120"/>
    </row>
    <row r="1170" spans="2:2" x14ac:dyDescent="0.25">
      <c r="B1170" s="120"/>
    </row>
    <row r="1171" spans="2:2" x14ac:dyDescent="0.25">
      <c r="B1171" s="120"/>
    </row>
    <row r="1172" spans="2:2" x14ac:dyDescent="0.25">
      <c r="B1172" s="120"/>
    </row>
    <row r="1173" spans="2:2" x14ac:dyDescent="0.25">
      <c r="B1173" s="120"/>
    </row>
    <row r="1174" spans="2:2" x14ac:dyDescent="0.25">
      <c r="B1174" s="120"/>
    </row>
    <row r="1175" spans="2:2" x14ac:dyDescent="0.25">
      <c r="B1175" s="120"/>
    </row>
    <row r="1176" spans="2:2" x14ac:dyDescent="0.25">
      <c r="B1176" s="120"/>
    </row>
    <row r="1177" spans="2:2" x14ac:dyDescent="0.25">
      <c r="B1177" s="120"/>
    </row>
    <row r="1178" spans="2:2" x14ac:dyDescent="0.25">
      <c r="B1178" s="120"/>
    </row>
    <row r="1179" spans="2:2" x14ac:dyDescent="0.25">
      <c r="B1179" s="120"/>
    </row>
    <row r="1180" spans="2:2" x14ac:dyDescent="0.25">
      <c r="B1180" s="120"/>
    </row>
    <row r="1181" spans="2:2" x14ac:dyDescent="0.25">
      <c r="B1181" s="120"/>
    </row>
    <row r="1182" spans="2:2" x14ac:dyDescent="0.25">
      <c r="B1182" s="120"/>
    </row>
    <row r="1183" spans="2:2" x14ac:dyDescent="0.25">
      <c r="B1183" s="120"/>
    </row>
    <row r="1184" spans="2:2" x14ac:dyDescent="0.25">
      <c r="B1184" s="120"/>
    </row>
    <row r="1185" spans="2:2" x14ac:dyDescent="0.25">
      <c r="B1185" s="120"/>
    </row>
    <row r="1186" spans="2:2" x14ac:dyDescent="0.25">
      <c r="B1186" s="120"/>
    </row>
    <row r="1187" spans="2:2" x14ac:dyDescent="0.25">
      <c r="B1187" s="120"/>
    </row>
    <row r="1188" spans="2:2" x14ac:dyDescent="0.25">
      <c r="B1188" s="120"/>
    </row>
    <row r="1189" spans="2:2" x14ac:dyDescent="0.25">
      <c r="B1189" s="120"/>
    </row>
    <row r="1190" spans="2:2" x14ac:dyDescent="0.25">
      <c r="B1190" s="120"/>
    </row>
    <row r="1191" spans="2:2" x14ac:dyDescent="0.25">
      <c r="B1191" s="120"/>
    </row>
    <row r="1192" spans="2:2" x14ac:dyDescent="0.25">
      <c r="B1192" s="120"/>
    </row>
    <row r="1193" spans="2:2" x14ac:dyDescent="0.25">
      <c r="B1193" s="120"/>
    </row>
    <row r="1194" spans="2:2" x14ac:dyDescent="0.25">
      <c r="B1194" s="120"/>
    </row>
    <row r="1195" spans="2:2" x14ac:dyDescent="0.25">
      <c r="B1195" s="120"/>
    </row>
    <row r="1196" spans="2:2" x14ac:dyDescent="0.25">
      <c r="B1196" s="120"/>
    </row>
    <row r="1197" spans="2:2" x14ac:dyDescent="0.25">
      <c r="B1197" s="120"/>
    </row>
    <row r="1198" spans="2:2" x14ac:dyDescent="0.25">
      <c r="B1198" s="120"/>
    </row>
    <row r="1199" spans="2:2" x14ac:dyDescent="0.25">
      <c r="B1199" s="120"/>
    </row>
    <row r="1200" spans="2:2" x14ac:dyDescent="0.25">
      <c r="B1200" s="120"/>
    </row>
    <row r="1201" spans="2:2" x14ac:dyDescent="0.25">
      <c r="B1201" s="120"/>
    </row>
    <row r="1202" spans="2:2" x14ac:dyDescent="0.25">
      <c r="B1202" s="120"/>
    </row>
    <row r="1203" spans="2:2" x14ac:dyDescent="0.25">
      <c r="B1203" s="120"/>
    </row>
    <row r="1204" spans="2:2" x14ac:dyDescent="0.25">
      <c r="B1204" s="120"/>
    </row>
    <row r="1205" spans="2:2" x14ac:dyDescent="0.25">
      <c r="B1205" s="120"/>
    </row>
    <row r="1206" spans="2:2" x14ac:dyDescent="0.25">
      <c r="B1206" s="120"/>
    </row>
    <row r="1207" spans="2:2" x14ac:dyDescent="0.25">
      <c r="B1207" s="120"/>
    </row>
    <row r="1208" spans="2:2" x14ac:dyDescent="0.25">
      <c r="B1208" s="120"/>
    </row>
    <row r="1209" spans="2:2" x14ac:dyDescent="0.25">
      <c r="B1209" s="120"/>
    </row>
    <row r="1210" spans="2:2" x14ac:dyDescent="0.25">
      <c r="B1210" s="120"/>
    </row>
    <row r="1211" spans="2:2" x14ac:dyDescent="0.25">
      <c r="B1211" s="120"/>
    </row>
    <row r="1212" spans="2:2" x14ac:dyDescent="0.25">
      <c r="B1212" s="120"/>
    </row>
    <row r="1213" spans="2:2" x14ac:dyDescent="0.25">
      <c r="B1213" s="120"/>
    </row>
    <row r="1214" spans="2:2" x14ac:dyDescent="0.25">
      <c r="B1214" s="120"/>
    </row>
    <row r="1215" spans="2:2" x14ac:dyDescent="0.25">
      <c r="B1215" s="120"/>
    </row>
    <row r="1216" spans="2:2" x14ac:dyDescent="0.25">
      <c r="B1216" s="120"/>
    </row>
    <row r="1217" spans="2:2" x14ac:dyDescent="0.25">
      <c r="B1217" s="120"/>
    </row>
    <row r="1218" spans="2:2" x14ac:dyDescent="0.25">
      <c r="B1218" s="120"/>
    </row>
    <row r="1219" spans="2:2" x14ac:dyDescent="0.25">
      <c r="B1219" s="120"/>
    </row>
    <row r="1220" spans="2:2" x14ac:dyDescent="0.25">
      <c r="B1220" s="120"/>
    </row>
    <row r="1221" spans="2:2" x14ac:dyDescent="0.25">
      <c r="B1221" s="120"/>
    </row>
    <row r="1222" spans="2:2" x14ac:dyDescent="0.25">
      <c r="B1222" s="120"/>
    </row>
    <row r="1223" spans="2:2" x14ac:dyDescent="0.25">
      <c r="B1223" s="120"/>
    </row>
    <row r="1224" spans="2:2" x14ac:dyDescent="0.25">
      <c r="B1224" s="120"/>
    </row>
    <row r="1225" spans="2:2" x14ac:dyDescent="0.25">
      <c r="B1225" s="120"/>
    </row>
    <row r="1226" spans="2:2" x14ac:dyDescent="0.25">
      <c r="B1226" s="120"/>
    </row>
    <row r="1227" spans="2:2" x14ac:dyDescent="0.25">
      <c r="B1227" s="120"/>
    </row>
    <row r="1228" spans="2:2" x14ac:dyDescent="0.25">
      <c r="B1228" s="120"/>
    </row>
    <row r="1229" spans="2:2" x14ac:dyDescent="0.25">
      <c r="B1229" s="120"/>
    </row>
    <row r="1230" spans="2:2" x14ac:dyDescent="0.25">
      <c r="B1230" s="120"/>
    </row>
    <row r="1231" spans="2:2" x14ac:dyDescent="0.25">
      <c r="B1231" s="120"/>
    </row>
    <row r="1232" spans="2:2" x14ac:dyDescent="0.25">
      <c r="B1232" s="120"/>
    </row>
    <row r="1233" spans="2:2" x14ac:dyDescent="0.25">
      <c r="B1233" s="120"/>
    </row>
    <row r="1234" spans="2:2" x14ac:dyDescent="0.25">
      <c r="B1234" s="120"/>
    </row>
    <row r="1235" spans="2:2" x14ac:dyDescent="0.25">
      <c r="B1235" s="120"/>
    </row>
    <row r="1236" spans="2:2" x14ac:dyDescent="0.25">
      <c r="B1236" s="120"/>
    </row>
    <row r="1237" spans="2:2" x14ac:dyDescent="0.25">
      <c r="B1237" s="120"/>
    </row>
    <row r="1238" spans="2:2" x14ac:dyDescent="0.25">
      <c r="B1238" s="120"/>
    </row>
    <row r="1239" spans="2:2" x14ac:dyDescent="0.25">
      <c r="B1239" s="120"/>
    </row>
    <row r="1240" spans="2:2" x14ac:dyDescent="0.25">
      <c r="B1240" s="120"/>
    </row>
    <row r="1241" spans="2:2" x14ac:dyDescent="0.25">
      <c r="B1241" s="120"/>
    </row>
    <row r="1242" spans="2:2" x14ac:dyDescent="0.25">
      <c r="B1242" s="120"/>
    </row>
    <row r="1243" spans="2:2" x14ac:dyDescent="0.25">
      <c r="B1243" s="120"/>
    </row>
    <row r="1244" spans="2:2" x14ac:dyDescent="0.25">
      <c r="B1244" s="120"/>
    </row>
    <row r="1245" spans="2:2" x14ac:dyDescent="0.25">
      <c r="B1245" s="120"/>
    </row>
    <row r="1246" spans="2:2" x14ac:dyDescent="0.25">
      <c r="B1246" s="120"/>
    </row>
    <row r="1247" spans="2:2" x14ac:dyDescent="0.25">
      <c r="B1247" s="120"/>
    </row>
    <row r="1248" spans="2:2" x14ac:dyDescent="0.25">
      <c r="B1248" s="120"/>
    </row>
    <row r="1249" spans="2:2" x14ac:dyDescent="0.25">
      <c r="B1249" s="120"/>
    </row>
    <row r="1250" spans="2:2" x14ac:dyDescent="0.25">
      <c r="B1250" s="120"/>
    </row>
    <row r="1251" spans="2:2" x14ac:dyDescent="0.25">
      <c r="B1251" s="120"/>
    </row>
    <row r="1252" spans="2:2" x14ac:dyDescent="0.25">
      <c r="B1252" s="120"/>
    </row>
    <row r="1253" spans="2:2" x14ac:dyDescent="0.25">
      <c r="B1253" s="120"/>
    </row>
    <row r="1254" spans="2:2" x14ac:dyDescent="0.25">
      <c r="B1254" s="120"/>
    </row>
    <row r="1255" spans="2:2" x14ac:dyDescent="0.25">
      <c r="B1255" s="120"/>
    </row>
    <row r="1256" spans="2:2" x14ac:dyDescent="0.25">
      <c r="B1256" s="120"/>
    </row>
    <row r="1257" spans="2:2" x14ac:dyDescent="0.25">
      <c r="B1257" s="120"/>
    </row>
    <row r="1258" spans="2:2" x14ac:dyDescent="0.25">
      <c r="B1258" s="120"/>
    </row>
    <row r="1259" spans="2:2" x14ac:dyDescent="0.25">
      <c r="B1259" s="120"/>
    </row>
    <row r="1260" spans="2:2" x14ac:dyDescent="0.25">
      <c r="B1260" s="120"/>
    </row>
    <row r="1261" spans="2:2" x14ac:dyDescent="0.25">
      <c r="B1261" s="120"/>
    </row>
    <row r="1262" spans="2:2" x14ac:dyDescent="0.25">
      <c r="B1262" s="120"/>
    </row>
    <row r="1263" spans="2:2" x14ac:dyDescent="0.25">
      <c r="B1263" s="120"/>
    </row>
    <row r="1264" spans="2:2" x14ac:dyDescent="0.25">
      <c r="B1264" s="120"/>
    </row>
    <row r="1265" spans="2:2" x14ac:dyDescent="0.25">
      <c r="B1265" s="120"/>
    </row>
    <row r="1266" spans="2:2" x14ac:dyDescent="0.25">
      <c r="B1266" s="120"/>
    </row>
    <row r="1267" spans="2:2" x14ac:dyDescent="0.25">
      <c r="B1267" s="120"/>
    </row>
    <row r="1268" spans="2:2" x14ac:dyDescent="0.25">
      <c r="B1268" s="120"/>
    </row>
    <row r="1269" spans="2:2" x14ac:dyDescent="0.25">
      <c r="B1269" s="120"/>
    </row>
    <row r="1270" spans="2:2" x14ac:dyDescent="0.25">
      <c r="B1270" s="120"/>
    </row>
    <row r="1271" spans="2:2" x14ac:dyDescent="0.25">
      <c r="B1271" s="120"/>
    </row>
    <row r="1272" spans="2:2" x14ac:dyDescent="0.25">
      <c r="B1272" s="120"/>
    </row>
    <row r="1273" spans="2:2" x14ac:dyDescent="0.25">
      <c r="B1273" s="120"/>
    </row>
    <row r="1274" spans="2:2" x14ac:dyDescent="0.25">
      <c r="B1274" s="120"/>
    </row>
    <row r="1275" spans="2:2" x14ac:dyDescent="0.25">
      <c r="B1275" s="120"/>
    </row>
    <row r="1276" spans="2:2" x14ac:dyDescent="0.25">
      <c r="B1276" s="120"/>
    </row>
    <row r="1277" spans="2:2" x14ac:dyDescent="0.25">
      <c r="B1277" s="120"/>
    </row>
    <row r="1278" spans="2:2" x14ac:dyDescent="0.25">
      <c r="B1278" s="120"/>
    </row>
    <row r="1279" spans="2:2" x14ac:dyDescent="0.25">
      <c r="B1279" s="120"/>
    </row>
    <row r="1280" spans="2:2" x14ac:dyDescent="0.25">
      <c r="B1280" s="120"/>
    </row>
    <row r="1281" spans="2:2" x14ac:dyDescent="0.25">
      <c r="B1281" s="120"/>
    </row>
    <row r="1282" spans="2:2" x14ac:dyDescent="0.25">
      <c r="B1282" s="120"/>
    </row>
    <row r="1283" spans="2:2" x14ac:dyDescent="0.25">
      <c r="B1283" s="120"/>
    </row>
    <row r="1284" spans="2:2" x14ac:dyDescent="0.25">
      <c r="B1284" s="120"/>
    </row>
    <row r="1285" spans="2:2" x14ac:dyDescent="0.25">
      <c r="B1285" s="120"/>
    </row>
    <row r="1286" spans="2:2" x14ac:dyDescent="0.25">
      <c r="B1286" s="120"/>
    </row>
    <row r="1287" spans="2:2" x14ac:dyDescent="0.25">
      <c r="B1287" s="120"/>
    </row>
    <row r="1288" spans="2:2" x14ac:dyDescent="0.25">
      <c r="B1288" s="120"/>
    </row>
    <row r="1289" spans="2:2" x14ac:dyDescent="0.25">
      <c r="B1289" s="120"/>
    </row>
    <row r="1290" spans="2:2" x14ac:dyDescent="0.25">
      <c r="B1290" s="120"/>
    </row>
    <row r="1291" spans="2:2" x14ac:dyDescent="0.25">
      <c r="B1291" s="120"/>
    </row>
    <row r="1292" spans="2:2" x14ac:dyDescent="0.25">
      <c r="B1292" s="120"/>
    </row>
    <row r="1293" spans="2:2" x14ac:dyDescent="0.25">
      <c r="B1293" s="120"/>
    </row>
    <row r="1294" spans="2:2" x14ac:dyDescent="0.25">
      <c r="B1294" s="120"/>
    </row>
    <row r="1295" spans="2:2" x14ac:dyDescent="0.25">
      <c r="B1295" s="120"/>
    </row>
    <row r="1296" spans="2:2" x14ac:dyDescent="0.25">
      <c r="B1296" s="120"/>
    </row>
    <row r="1297" spans="2:2" x14ac:dyDescent="0.25">
      <c r="B1297" s="120"/>
    </row>
    <row r="1298" spans="2:2" x14ac:dyDescent="0.25">
      <c r="B1298" s="120"/>
    </row>
    <row r="1299" spans="2:2" x14ac:dyDescent="0.25">
      <c r="B1299" s="120"/>
    </row>
    <row r="1300" spans="2:2" x14ac:dyDescent="0.25">
      <c r="B1300" s="120"/>
    </row>
    <row r="1301" spans="2:2" x14ac:dyDescent="0.25">
      <c r="B1301" s="120"/>
    </row>
    <row r="1302" spans="2:2" x14ac:dyDescent="0.25">
      <c r="B1302" s="120"/>
    </row>
    <row r="1303" spans="2:2" x14ac:dyDescent="0.25">
      <c r="B1303" s="120"/>
    </row>
    <row r="1304" spans="2:2" x14ac:dyDescent="0.25">
      <c r="B1304" s="120"/>
    </row>
    <row r="1305" spans="2:2" x14ac:dyDescent="0.25">
      <c r="B1305" s="120"/>
    </row>
    <row r="1306" spans="2:2" x14ac:dyDescent="0.25">
      <c r="B1306" s="120"/>
    </row>
    <row r="1307" spans="2:2" x14ac:dyDescent="0.25">
      <c r="B1307" s="120"/>
    </row>
    <row r="1308" spans="2:2" x14ac:dyDescent="0.25">
      <c r="B1308" s="120"/>
    </row>
    <row r="1309" spans="2:2" x14ac:dyDescent="0.25">
      <c r="B1309" s="120"/>
    </row>
    <row r="1310" spans="2:2" x14ac:dyDescent="0.25">
      <c r="B1310" s="120"/>
    </row>
    <row r="1311" spans="2:2" x14ac:dyDescent="0.25">
      <c r="B1311" s="120"/>
    </row>
    <row r="1312" spans="2:2" x14ac:dyDescent="0.25">
      <c r="B1312" s="120"/>
    </row>
    <row r="1313" spans="2:2" x14ac:dyDescent="0.25">
      <c r="B1313" s="120"/>
    </row>
    <row r="1314" spans="2:2" x14ac:dyDescent="0.25">
      <c r="B1314" s="120"/>
    </row>
    <row r="1315" spans="2:2" x14ac:dyDescent="0.25">
      <c r="B1315" s="120"/>
    </row>
    <row r="1316" spans="2:2" x14ac:dyDescent="0.25">
      <c r="B1316" s="120"/>
    </row>
    <row r="1317" spans="2:2" x14ac:dyDescent="0.25">
      <c r="B1317" s="120"/>
    </row>
    <row r="1318" spans="2:2" x14ac:dyDescent="0.25">
      <c r="B1318" s="120"/>
    </row>
    <row r="1319" spans="2:2" x14ac:dyDescent="0.25">
      <c r="B1319" s="120"/>
    </row>
    <row r="1320" spans="2:2" x14ac:dyDescent="0.25">
      <c r="B1320" s="120"/>
    </row>
    <row r="1321" spans="2:2" x14ac:dyDescent="0.25">
      <c r="B1321" s="120"/>
    </row>
    <row r="1322" spans="2:2" x14ac:dyDescent="0.25">
      <c r="B1322" s="120"/>
    </row>
    <row r="1323" spans="2:2" x14ac:dyDescent="0.25">
      <c r="B1323" s="120"/>
    </row>
    <row r="1324" spans="2:2" x14ac:dyDescent="0.25">
      <c r="B1324" s="120"/>
    </row>
    <row r="1325" spans="2:2" x14ac:dyDescent="0.25">
      <c r="B1325" s="120"/>
    </row>
    <row r="1326" spans="2:2" x14ac:dyDescent="0.25">
      <c r="B1326" s="120"/>
    </row>
    <row r="1327" spans="2:2" x14ac:dyDescent="0.25">
      <c r="B1327" s="120"/>
    </row>
    <row r="1328" spans="2:2" x14ac:dyDescent="0.25">
      <c r="B1328" s="120"/>
    </row>
    <row r="1329" spans="2:2" x14ac:dyDescent="0.25">
      <c r="B1329" s="120"/>
    </row>
    <row r="1330" spans="2:2" x14ac:dyDescent="0.25">
      <c r="B1330" s="120"/>
    </row>
    <row r="1331" spans="2:2" x14ac:dyDescent="0.25">
      <c r="B1331" s="120"/>
    </row>
    <row r="1332" spans="2:2" x14ac:dyDescent="0.25">
      <c r="B1332" s="120"/>
    </row>
    <row r="1333" spans="2:2" x14ac:dyDescent="0.25">
      <c r="B1333" s="120"/>
    </row>
    <row r="1334" spans="2:2" x14ac:dyDescent="0.25">
      <c r="B1334" s="120"/>
    </row>
    <row r="1335" spans="2:2" x14ac:dyDescent="0.25">
      <c r="B1335" s="120"/>
    </row>
    <row r="1336" spans="2:2" x14ac:dyDescent="0.25">
      <c r="B1336" s="120"/>
    </row>
    <row r="1337" spans="2:2" x14ac:dyDescent="0.25">
      <c r="B1337" s="120"/>
    </row>
    <row r="1338" spans="2:2" x14ac:dyDescent="0.25">
      <c r="B1338" s="120"/>
    </row>
    <row r="1339" spans="2:2" x14ac:dyDescent="0.25">
      <c r="B1339" s="120"/>
    </row>
    <row r="1340" spans="2:2" x14ac:dyDescent="0.25">
      <c r="B1340" s="120"/>
    </row>
    <row r="1341" spans="2:2" x14ac:dyDescent="0.25">
      <c r="B1341" s="120"/>
    </row>
    <row r="1342" spans="2:2" x14ac:dyDescent="0.25">
      <c r="B1342" s="120"/>
    </row>
    <row r="1343" spans="2:2" x14ac:dyDescent="0.25">
      <c r="B1343" s="120"/>
    </row>
    <row r="1344" spans="2:2" x14ac:dyDescent="0.25">
      <c r="B1344" s="120"/>
    </row>
    <row r="1345" spans="2:2" x14ac:dyDescent="0.25">
      <c r="B1345" s="120"/>
    </row>
    <row r="1346" spans="2:2" x14ac:dyDescent="0.25">
      <c r="B1346" s="120"/>
    </row>
    <row r="1347" spans="2:2" x14ac:dyDescent="0.25">
      <c r="B1347" s="120"/>
    </row>
    <row r="1348" spans="2:2" x14ac:dyDescent="0.25">
      <c r="B1348" s="120"/>
    </row>
    <row r="1349" spans="2:2" x14ac:dyDescent="0.25">
      <c r="B1349" s="120"/>
    </row>
    <row r="1350" spans="2:2" x14ac:dyDescent="0.25">
      <c r="B1350" s="120"/>
    </row>
    <row r="1351" spans="2:2" x14ac:dyDescent="0.25">
      <c r="B1351" s="120"/>
    </row>
    <row r="1352" spans="2:2" x14ac:dyDescent="0.25">
      <c r="B1352" s="120"/>
    </row>
    <row r="1353" spans="2:2" x14ac:dyDescent="0.25">
      <c r="B1353" s="120"/>
    </row>
    <row r="1354" spans="2:2" x14ac:dyDescent="0.25">
      <c r="B1354" s="120"/>
    </row>
    <row r="1355" spans="2:2" x14ac:dyDescent="0.25">
      <c r="B1355" s="120"/>
    </row>
    <row r="1356" spans="2:2" x14ac:dyDescent="0.25">
      <c r="B1356" s="120"/>
    </row>
    <row r="1357" spans="2:2" x14ac:dyDescent="0.25">
      <c r="B1357" s="120"/>
    </row>
    <row r="1358" spans="2:2" x14ac:dyDescent="0.25">
      <c r="B1358" s="120"/>
    </row>
    <row r="1359" spans="2:2" x14ac:dyDescent="0.25">
      <c r="B1359" s="120"/>
    </row>
    <row r="1360" spans="2:2" x14ac:dyDescent="0.25">
      <c r="B1360" s="120"/>
    </row>
    <row r="1361" spans="2:2" x14ac:dyDescent="0.25">
      <c r="B1361" s="120"/>
    </row>
    <row r="1362" spans="2:2" x14ac:dyDescent="0.25">
      <c r="B1362" s="120"/>
    </row>
    <row r="1363" spans="2:2" x14ac:dyDescent="0.25">
      <c r="B1363" s="120"/>
    </row>
    <row r="1364" spans="2:2" x14ac:dyDescent="0.25">
      <c r="B1364" s="120"/>
    </row>
    <row r="1365" spans="2:2" x14ac:dyDescent="0.25">
      <c r="B1365" s="120"/>
    </row>
    <row r="1366" spans="2:2" x14ac:dyDescent="0.25">
      <c r="B1366" s="120"/>
    </row>
    <row r="1367" spans="2:2" x14ac:dyDescent="0.25">
      <c r="B1367" s="120"/>
    </row>
    <row r="1368" spans="2:2" x14ac:dyDescent="0.25">
      <c r="B1368" s="120"/>
    </row>
    <row r="1369" spans="2:2" x14ac:dyDescent="0.25">
      <c r="B1369" s="120"/>
    </row>
    <row r="1370" spans="2:2" x14ac:dyDescent="0.25">
      <c r="B1370" s="120"/>
    </row>
    <row r="1371" spans="2:2" x14ac:dyDescent="0.25">
      <c r="B1371" s="120"/>
    </row>
    <row r="1372" spans="2:2" x14ac:dyDescent="0.25">
      <c r="B1372" s="120"/>
    </row>
    <row r="1373" spans="2:2" x14ac:dyDescent="0.25">
      <c r="B1373" s="120"/>
    </row>
    <row r="1374" spans="2:2" x14ac:dyDescent="0.25">
      <c r="B1374" s="120"/>
    </row>
    <row r="1375" spans="2:2" x14ac:dyDescent="0.25">
      <c r="B1375" s="120"/>
    </row>
    <row r="1376" spans="2:2" x14ac:dyDescent="0.25">
      <c r="B1376" s="120"/>
    </row>
    <row r="1377" spans="2:2" x14ac:dyDescent="0.25">
      <c r="B1377" s="120"/>
    </row>
    <row r="1378" spans="2:2" x14ac:dyDescent="0.25">
      <c r="B1378" s="120"/>
    </row>
    <row r="1379" spans="2:2" x14ac:dyDescent="0.25">
      <c r="B1379" s="120"/>
    </row>
    <row r="1380" spans="2:2" x14ac:dyDescent="0.25">
      <c r="B1380" s="120"/>
    </row>
    <row r="1381" spans="2:2" x14ac:dyDescent="0.25">
      <c r="B1381" s="120"/>
    </row>
    <row r="1382" spans="2:2" x14ac:dyDescent="0.25">
      <c r="B1382" s="120"/>
    </row>
    <row r="1383" spans="2:2" x14ac:dyDescent="0.25">
      <c r="B1383" s="120"/>
    </row>
    <row r="1384" spans="2:2" x14ac:dyDescent="0.25">
      <c r="B1384" s="120"/>
    </row>
    <row r="1385" spans="2:2" x14ac:dyDescent="0.25">
      <c r="B1385" s="120"/>
    </row>
    <row r="1386" spans="2:2" x14ac:dyDescent="0.25">
      <c r="B1386" s="120"/>
    </row>
    <row r="1387" spans="2:2" x14ac:dyDescent="0.25">
      <c r="B1387" s="120"/>
    </row>
    <row r="1388" spans="2:2" x14ac:dyDescent="0.25">
      <c r="B1388" s="120"/>
    </row>
    <row r="1389" spans="2:2" x14ac:dyDescent="0.25">
      <c r="B1389" s="120"/>
    </row>
    <row r="1390" spans="2:2" x14ac:dyDescent="0.25">
      <c r="B1390" s="120"/>
    </row>
    <row r="1391" spans="2:2" x14ac:dyDescent="0.25">
      <c r="B1391" s="120"/>
    </row>
    <row r="1392" spans="2:2" x14ac:dyDescent="0.25">
      <c r="B1392" s="120"/>
    </row>
    <row r="1393" spans="2:2" x14ac:dyDescent="0.25">
      <c r="B1393" s="120"/>
    </row>
    <row r="1394" spans="2:2" x14ac:dyDescent="0.25">
      <c r="B1394" s="120"/>
    </row>
    <row r="1395" spans="2:2" x14ac:dyDescent="0.25">
      <c r="B1395" s="120"/>
    </row>
    <row r="1396" spans="2:2" x14ac:dyDescent="0.25">
      <c r="B1396" s="120"/>
    </row>
    <row r="1397" spans="2:2" x14ac:dyDescent="0.25">
      <c r="B1397" s="120"/>
    </row>
    <row r="1398" spans="2:2" x14ac:dyDescent="0.25">
      <c r="B1398" s="120"/>
    </row>
    <row r="1399" spans="2:2" x14ac:dyDescent="0.25">
      <c r="B1399" s="120"/>
    </row>
    <row r="1400" spans="2:2" x14ac:dyDescent="0.25">
      <c r="B1400" s="120"/>
    </row>
    <row r="1401" spans="2:2" x14ac:dyDescent="0.25">
      <c r="B1401" s="120"/>
    </row>
    <row r="1402" spans="2:2" x14ac:dyDescent="0.25">
      <c r="B1402" s="120"/>
    </row>
    <row r="1403" spans="2:2" x14ac:dyDescent="0.25">
      <c r="B1403" s="120"/>
    </row>
    <row r="1404" spans="2:2" x14ac:dyDescent="0.25">
      <c r="B1404" s="120"/>
    </row>
    <row r="1405" spans="2:2" x14ac:dyDescent="0.25">
      <c r="B1405" s="120"/>
    </row>
    <row r="1406" spans="2:2" x14ac:dyDescent="0.25">
      <c r="B1406" s="120"/>
    </row>
    <row r="1407" spans="2:2" x14ac:dyDescent="0.25">
      <c r="B1407" s="120"/>
    </row>
    <row r="1408" spans="2:2" x14ac:dyDescent="0.25">
      <c r="B1408" s="120"/>
    </row>
    <row r="1409" spans="2:2" x14ac:dyDescent="0.25">
      <c r="B1409" s="120"/>
    </row>
    <row r="1410" spans="2:2" x14ac:dyDescent="0.25">
      <c r="B1410" s="120"/>
    </row>
    <row r="1411" spans="2:2" x14ac:dyDescent="0.25">
      <c r="B1411" s="120"/>
    </row>
    <row r="1412" spans="2:2" x14ac:dyDescent="0.25">
      <c r="B1412" s="120"/>
    </row>
    <row r="1413" spans="2:2" x14ac:dyDescent="0.25">
      <c r="B1413" s="120"/>
    </row>
    <row r="1414" spans="2:2" x14ac:dyDescent="0.25">
      <c r="B1414" s="120"/>
    </row>
    <row r="1415" spans="2:2" x14ac:dyDescent="0.25">
      <c r="B1415" s="120"/>
    </row>
    <row r="1416" spans="2:2" x14ac:dyDescent="0.25">
      <c r="B1416" s="120"/>
    </row>
    <row r="1417" spans="2:2" x14ac:dyDescent="0.25">
      <c r="B1417" s="120"/>
    </row>
    <row r="1418" spans="2:2" x14ac:dyDescent="0.25">
      <c r="B1418" s="120"/>
    </row>
    <row r="1419" spans="2:2" x14ac:dyDescent="0.25">
      <c r="B1419" s="120"/>
    </row>
    <row r="1420" spans="2:2" x14ac:dyDescent="0.25">
      <c r="B1420" s="120"/>
    </row>
    <row r="1421" spans="2:2" x14ac:dyDescent="0.25">
      <c r="B1421" s="120"/>
    </row>
    <row r="1422" spans="2:2" x14ac:dyDescent="0.25">
      <c r="B1422" s="120"/>
    </row>
    <row r="1423" spans="2:2" x14ac:dyDescent="0.25">
      <c r="B1423" s="120"/>
    </row>
    <row r="1424" spans="2:2" x14ac:dyDescent="0.25">
      <c r="B1424" s="120"/>
    </row>
    <row r="1425" spans="2:2" x14ac:dyDescent="0.25">
      <c r="B1425" s="120"/>
    </row>
    <row r="1426" spans="2:2" x14ac:dyDescent="0.25">
      <c r="B1426" s="120"/>
    </row>
    <row r="1427" spans="2:2" x14ac:dyDescent="0.25">
      <c r="B1427" s="120"/>
    </row>
    <row r="1428" spans="2:2" x14ac:dyDescent="0.25">
      <c r="B1428" s="120"/>
    </row>
    <row r="1429" spans="2:2" x14ac:dyDescent="0.25">
      <c r="B1429" s="120"/>
    </row>
    <row r="1430" spans="2:2" x14ac:dyDescent="0.25">
      <c r="B1430" s="120"/>
    </row>
    <row r="1431" spans="2:2" x14ac:dyDescent="0.25">
      <c r="B1431" s="120"/>
    </row>
    <row r="1432" spans="2:2" x14ac:dyDescent="0.25">
      <c r="B1432" s="120"/>
    </row>
    <row r="1433" spans="2:2" x14ac:dyDescent="0.25">
      <c r="B1433" s="120"/>
    </row>
    <row r="1434" spans="2:2" x14ac:dyDescent="0.25">
      <c r="B1434" s="120"/>
    </row>
    <row r="1435" spans="2:2" x14ac:dyDescent="0.25">
      <c r="B1435" s="120"/>
    </row>
    <row r="1436" spans="2:2" x14ac:dyDescent="0.25">
      <c r="B1436" s="120"/>
    </row>
    <row r="1437" spans="2:2" x14ac:dyDescent="0.25">
      <c r="B1437" s="120"/>
    </row>
    <row r="1438" spans="2:2" x14ac:dyDescent="0.25">
      <c r="B1438" s="120"/>
    </row>
    <row r="1439" spans="2:2" x14ac:dyDescent="0.25">
      <c r="B1439" s="120"/>
    </row>
    <row r="1440" spans="2:2" x14ac:dyDescent="0.25">
      <c r="B1440" s="120"/>
    </row>
    <row r="1441" spans="2:2" x14ac:dyDescent="0.25">
      <c r="B1441" s="120"/>
    </row>
    <row r="1442" spans="2:2" x14ac:dyDescent="0.25">
      <c r="B1442" s="120"/>
    </row>
    <row r="1443" spans="2:2" x14ac:dyDescent="0.25">
      <c r="B1443" s="120"/>
    </row>
    <row r="1444" spans="2:2" x14ac:dyDescent="0.25">
      <c r="B1444" s="120"/>
    </row>
    <row r="1445" spans="2:2" x14ac:dyDescent="0.25">
      <c r="B1445" s="120"/>
    </row>
    <row r="1446" spans="2:2" x14ac:dyDescent="0.25">
      <c r="B1446" s="120"/>
    </row>
    <row r="1447" spans="2:2" x14ac:dyDescent="0.25">
      <c r="B1447" s="120"/>
    </row>
    <row r="1448" spans="2:2" x14ac:dyDescent="0.25">
      <c r="B1448" s="120"/>
    </row>
    <row r="1449" spans="2:2" x14ac:dyDescent="0.25">
      <c r="B1449" s="120"/>
    </row>
    <row r="1450" spans="2:2" x14ac:dyDescent="0.25">
      <c r="B1450" s="120"/>
    </row>
    <row r="1451" spans="2:2" x14ac:dyDescent="0.25">
      <c r="B1451" s="120"/>
    </row>
    <row r="1452" spans="2:2" x14ac:dyDescent="0.25">
      <c r="B1452" s="120"/>
    </row>
    <row r="1453" spans="2:2" x14ac:dyDescent="0.25">
      <c r="B1453" s="120"/>
    </row>
    <row r="1454" spans="2:2" x14ac:dyDescent="0.25">
      <c r="B1454" s="120"/>
    </row>
    <row r="1455" spans="2:2" x14ac:dyDescent="0.25">
      <c r="B1455" s="120"/>
    </row>
    <row r="1456" spans="2:2" x14ac:dyDescent="0.25">
      <c r="B1456" s="120"/>
    </row>
    <row r="1457" spans="2:2" x14ac:dyDescent="0.25">
      <c r="B1457" s="120"/>
    </row>
    <row r="1458" spans="2:2" x14ac:dyDescent="0.25">
      <c r="B1458" s="120"/>
    </row>
    <row r="1459" spans="2:2" x14ac:dyDescent="0.25">
      <c r="B1459" s="120"/>
    </row>
    <row r="1460" spans="2:2" x14ac:dyDescent="0.25">
      <c r="B1460" s="120"/>
    </row>
    <row r="1461" spans="2:2" x14ac:dyDescent="0.25">
      <c r="B1461" s="120"/>
    </row>
    <row r="1462" spans="2:2" x14ac:dyDescent="0.25">
      <c r="B1462" s="120"/>
    </row>
    <row r="1463" spans="2:2" x14ac:dyDescent="0.25">
      <c r="B1463" s="120"/>
    </row>
    <row r="1464" spans="2:2" x14ac:dyDescent="0.25">
      <c r="B1464" s="120"/>
    </row>
    <row r="1465" spans="2:2" x14ac:dyDescent="0.25">
      <c r="B1465" s="120"/>
    </row>
    <row r="1466" spans="2:2" x14ac:dyDescent="0.25">
      <c r="B1466" s="120"/>
    </row>
    <row r="1467" spans="2:2" x14ac:dyDescent="0.25">
      <c r="B1467" s="120"/>
    </row>
    <row r="1468" spans="2:2" x14ac:dyDescent="0.25">
      <c r="B1468" s="120"/>
    </row>
    <row r="1469" spans="2:2" x14ac:dyDescent="0.25">
      <c r="B1469" s="120"/>
    </row>
    <row r="1470" spans="2:2" x14ac:dyDescent="0.25">
      <c r="B1470" s="120"/>
    </row>
    <row r="1471" spans="2:2" x14ac:dyDescent="0.25">
      <c r="B1471" s="120"/>
    </row>
    <row r="1472" spans="2:2" x14ac:dyDescent="0.25">
      <c r="B1472" s="120"/>
    </row>
    <row r="1473" spans="2:2" x14ac:dyDescent="0.25">
      <c r="B1473" s="120"/>
    </row>
    <row r="1474" spans="2:2" x14ac:dyDescent="0.25">
      <c r="B1474" s="120"/>
    </row>
    <row r="1475" spans="2:2" x14ac:dyDescent="0.25">
      <c r="B1475" s="120"/>
    </row>
    <row r="1476" spans="2:2" x14ac:dyDescent="0.25">
      <c r="B1476" s="120"/>
    </row>
    <row r="1477" spans="2:2" x14ac:dyDescent="0.25">
      <c r="B1477" s="120"/>
    </row>
    <row r="1478" spans="2:2" x14ac:dyDescent="0.25">
      <c r="B1478" s="120"/>
    </row>
    <row r="1479" spans="2:2" x14ac:dyDescent="0.25">
      <c r="B1479" s="120"/>
    </row>
    <row r="1480" spans="2:2" x14ac:dyDescent="0.25">
      <c r="B1480" s="120"/>
    </row>
    <row r="1481" spans="2:2" x14ac:dyDescent="0.25">
      <c r="B1481" s="120"/>
    </row>
    <row r="1482" spans="2:2" x14ac:dyDescent="0.25">
      <c r="B1482" s="120"/>
    </row>
    <row r="1483" spans="2:2" x14ac:dyDescent="0.25">
      <c r="B1483" s="120"/>
    </row>
    <row r="1484" spans="2:2" x14ac:dyDescent="0.25">
      <c r="B1484" s="120"/>
    </row>
    <row r="1485" spans="2:2" x14ac:dyDescent="0.25">
      <c r="B1485" s="120"/>
    </row>
    <row r="1486" spans="2:2" x14ac:dyDescent="0.25">
      <c r="B1486" s="120"/>
    </row>
    <row r="1487" spans="2:2" x14ac:dyDescent="0.25">
      <c r="B1487" s="120"/>
    </row>
    <row r="1488" spans="2:2" x14ac:dyDescent="0.25">
      <c r="B1488" s="120"/>
    </row>
    <row r="1489" spans="2:2" x14ac:dyDescent="0.25">
      <c r="B1489" s="120"/>
    </row>
    <row r="1490" spans="2:2" x14ac:dyDescent="0.25">
      <c r="B1490" s="120"/>
    </row>
    <row r="1491" spans="2:2" x14ac:dyDescent="0.25">
      <c r="B1491" s="120"/>
    </row>
    <row r="1492" spans="2:2" x14ac:dyDescent="0.25">
      <c r="B1492" s="120"/>
    </row>
    <row r="1493" spans="2:2" x14ac:dyDescent="0.25">
      <c r="B1493" s="120"/>
    </row>
    <row r="1494" spans="2:2" x14ac:dyDescent="0.25">
      <c r="B1494" s="120"/>
    </row>
    <row r="1495" spans="2:2" x14ac:dyDescent="0.25">
      <c r="B1495" s="120"/>
    </row>
    <row r="1496" spans="2:2" x14ac:dyDescent="0.25">
      <c r="B1496" s="120"/>
    </row>
    <row r="1497" spans="2:2" x14ac:dyDescent="0.25">
      <c r="B1497" s="120"/>
    </row>
    <row r="1498" spans="2:2" x14ac:dyDescent="0.25">
      <c r="B1498" s="120"/>
    </row>
    <row r="1499" spans="2:2" x14ac:dyDescent="0.25">
      <c r="B1499" s="120"/>
    </row>
    <row r="1500" spans="2:2" x14ac:dyDescent="0.25">
      <c r="B1500" s="120"/>
    </row>
    <row r="1501" spans="2:2" x14ac:dyDescent="0.25">
      <c r="B1501" s="120"/>
    </row>
    <row r="1502" spans="2:2" x14ac:dyDescent="0.25">
      <c r="B1502" s="120"/>
    </row>
    <row r="1503" spans="2:2" x14ac:dyDescent="0.25">
      <c r="B1503" s="120"/>
    </row>
    <row r="1504" spans="2:2" x14ac:dyDescent="0.25">
      <c r="B1504" s="120"/>
    </row>
    <row r="1505" spans="2:2" x14ac:dyDescent="0.25">
      <c r="B1505" s="120"/>
    </row>
    <row r="1506" spans="2:2" x14ac:dyDescent="0.25">
      <c r="B1506" s="120"/>
    </row>
    <row r="1507" spans="2:2" x14ac:dyDescent="0.25">
      <c r="B1507" s="120"/>
    </row>
    <row r="1508" spans="2:2" x14ac:dyDescent="0.25">
      <c r="B1508" s="120"/>
    </row>
    <row r="1509" spans="2:2" x14ac:dyDescent="0.25">
      <c r="B1509" s="120"/>
    </row>
    <row r="1510" spans="2:2" x14ac:dyDescent="0.25">
      <c r="B1510" s="120"/>
    </row>
    <row r="1511" spans="2:2" x14ac:dyDescent="0.25">
      <c r="B1511" s="120"/>
    </row>
    <row r="1512" spans="2:2" x14ac:dyDescent="0.25">
      <c r="B1512" s="120"/>
    </row>
    <row r="1513" spans="2:2" x14ac:dyDescent="0.25">
      <c r="B1513" s="120"/>
    </row>
    <row r="1514" spans="2:2" x14ac:dyDescent="0.25">
      <c r="B1514" s="120"/>
    </row>
    <row r="1515" spans="2:2" x14ac:dyDescent="0.25">
      <c r="B1515" s="120"/>
    </row>
    <row r="1516" spans="2:2" x14ac:dyDescent="0.25">
      <c r="B1516" s="120"/>
    </row>
    <row r="1517" spans="2:2" x14ac:dyDescent="0.25">
      <c r="B1517" s="120"/>
    </row>
    <row r="1518" spans="2:2" x14ac:dyDescent="0.25">
      <c r="B1518" s="120"/>
    </row>
    <row r="1519" spans="2:2" x14ac:dyDescent="0.25">
      <c r="B1519" s="120"/>
    </row>
    <row r="1520" spans="2:2" x14ac:dyDescent="0.25">
      <c r="B1520" s="120"/>
    </row>
    <row r="1521" spans="2:2" x14ac:dyDescent="0.25">
      <c r="B1521" s="120"/>
    </row>
    <row r="1522" spans="2:2" x14ac:dyDescent="0.25">
      <c r="B1522" s="120"/>
    </row>
    <row r="1523" spans="2:2" x14ac:dyDescent="0.25">
      <c r="B1523" s="120"/>
    </row>
    <row r="1524" spans="2:2" x14ac:dyDescent="0.25">
      <c r="B1524" s="120"/>
    </row>
    <row r="1525" spans="2:2" x14ac:dyDescent="0.25">
      <c r="B1525" s="120"/>
    </row>
    <row r="1526" spans="2:2" x14ac:dyDescent="0.25">
      <c r="B1526" s="120"/>
    </row>
    <row r="1527" spans="2:2" x14ac:dyDescent="0.25">
      <c r="B1527" s="120"/>
    </row>
    <row r="1528" spans="2:2" x14ac:dyDescent="0.25">
      <c r="B1528" s="120"/>
    </row>
    <row r="1529" spans="2:2" x14ac:dyDescent="0.25">
      <c r="B1529" s="120"/>
    </row>
    <row r="1530" spans="2:2" x14ac:dyDescent="0.25">
      <c r="B1530" s="120"/>
    </row>
    <row r="1531" spans="2:2" x14ac:dyDescent="0.25">
      <c r="B1531" s="120"/>
    </row>
    <row r="1532" spans="2:2" x14ac:dyDescent="0.25">
      <c r="B1532" s="120"/>
    </row>
    <row r="1533" spans="2:2" x14ac:dyDescent="0.25">
      <c r="B1533" s="120"/>
    </row>
    <row r="1534" spans="2:2" x14ac:dyDescent="0.25">
      <c r="B1534" s="120"/>
    </row>
    <row r="1535" spans="2:2" x14ac:dyDescent="0.25">
      <c r="B1535" s="120"/>
    </row>
    <row r="1536" spans="2:2" x14ac:dyDescent="0.25">
      <c r="B1536" s="120"/>
    </row>
    <row r="1537" spans="2:2" x14ac:dyDescent="0.25">
      <c r="B1537" s="120"/>
    </row>
    <row r="1538" spans="2:2" x14ac:dyDescent="0.25">
      <c r="B1538" s="120"/>
    </row>
    <row r="1539" spans="2:2" x14ac:dyDescent="0.25">
      <c r="B1539" s="120"/>
    </row>
    <row r="1540" spans="2:2" x14ac:dyDescent="0.25">
      <c r="B1540" s="120"/>
    </row>
    <row r="1541" spans="2:2" x14ac:dyDescent="0.25">
      <c r="B1541" s="120"/>
    </row>
    <row r="1542" spans="2:2" x14ac:dyDescent="0.25">
      <c r="B1542" s="120"/>
    </row>
    <row r="1543" spans="2:2" x14ac:dyDescent="0.25">
      <c r="B1543" s="120"/>
    </row>
    <row r="1544" spans="2:2" x14ac:dyDescent="0.25">
      <c r="B1544" s="120"/>
    </row>
    <row r="1545" spans="2:2" x14ac:dyDescent="0.25">
      <c r="B1545" s="120"/>
    </row>
    <row r="1546" spans="2:2" x14ac:dyDescent="0.25">
      <c r="B1546" s="120"/>
    </row>
    <row r="1547" spans="2:2" x14ac:dyDescent="0.25">
      <c r="B1547" s="120"/>
    </row>
    <row r="1548" spans="2:2" x14ac:dyDescent="0.25">
      <c r="B1548" s="120"/>
    </row>
    <row r="1549" spans="2:2" x14ac:dyDescent="0.25">
      <c r="B1549" s="120"/>
    </row>
    <row r="1550" spans="2:2" x14ac:dyDescent="0.25">
      <c r="B1550" s="120"/>
    </row>
    <row r="1551" spans="2:2" x14ac:dyDescent="0.25">
      <c r="B1551" s="120"/>
    </row>
    <row r="1552" spans="2:2" x14ac:dyDescent="0.25">
      <c r="B1552" s="120"/>
    </row>
    <row r="1553" spans="2:2" x14ac:dyDescent="0.25">
      <c r="B1553" s="120"/>
    </row>
    <row r="1554" spans="2:2" x14ac:dyDescent="0.25">
      <c r="B1554" s="120"/>
    </row>
    <row r="1555" spans="2:2" x14ac:dyDescent="0.25">
      <c r="B1555" s="120"/>
    </row>
    <row r="1556" spans="2:2" x14ac:dyDescent="0.25">
      <c r="B1556" s="120"/>
    </row>
    <row r="1557" spans="2:2" x14ac:dyDescent="0.25">
      <c r="B1557" s="120"/>
    </row>
    <row r="1558" spans="2:2" x14ac:dyDescent="0.25">
      <c r="B1558" s="120"/>
    </row>
    <row r="1559" spans="2:2" x14ac:dyDescent="0.25">
      <c r="B1559" s="120"/>
    </row>
    <row r="1560" spans="2:2" x14ac:dyDescent="0.25">
      <c r="B1560" s="120"/>
    </row>
    <row r="1561" spans="2:2" x14ac:dyDescent="0.25">
      <c r="B1561" s="120"/>
    </row>
    <row r="1562" spans="2:2" x14ac:dyDescent="0.25">
      <c r="B1562" s="120"/>
    </row>
    <row r="1563" spans="2:2" x14ac:dyDescent="0.25">
      <c r="B1563" s="120"/>
    </row>
    <row r="1564" spans="2:2" x14ac:dyDescent="0.25">
      <c r="B1564" s="120"/>
    </row>
    <row r="1565" spans="2:2" x14ac:dyDescent="0.25">
      <c r="B1565" s="120"/>
    </row>
    <row r="1566" spans="2:2" x14ac:dyDescent="0.25">
      <c r="B1566" s="120"/>
    </row>
    <row r="1567" spans="2:2" x14ac:dyDescent="0.25">
      <c r="B1567" s="120"/>
    </row>
    <row r="1568" spans="2:2" x14ac:dyDescent="0.25">
      <c r="B1568" s="120"/>
    </row>
    <row r="1569" spans="2:2" x14ac:dyDescent="0.25">
      <c r="B1569" s="120"/>
    </row>
    <row r="1570" spans="2:2" x14ac:dyDescent="0.25">
      <c r="B1570" s="120"/>
    </row>
    <row r="1571" spans="2:2" x14ac:dyDescent="0.25">
      <c r="B1571" s="120"/>
    </row>
    <row r="1572" spans="2:2" x14ac:dyDescent="0.25">
      <c r="B1572" s="120"/>
    </row>
    <row r="1573" spans="2:2" x14ac:dyDescent="0.25">
      <c r="B1573" s="120"/>
    </row>
    <row r="1574" spans="2:2" x14ac:dyDescent="0.25">
      <c r="B1574" s="120"/>
    </row>
    <row r="1575" spans="2:2" x14ac:dyDescent="0.25">
      <c r="B1575" s="120"/>
    </row>
    <row r="1576" spans="2:2" x14ac:dyDescent="0.25">
      <c r="B1576" s="120"/>
    </row>
    <row r="1577" spans="2:2" x14ac:dyDescent="0.25">
      <c r="B1577" s="120"/>
    </row>
    <row r="1578" spans="2:2" x14ac:dyDescent="0.25">
      <c r="B1578" s="120"/>
    </row>
    <row r="1579" spans="2:2" x14ac:dyDescent="0.25">
      <c r="B1579" s="120"/>
    </row>
    <row r="1580" spans="2:2" x14ac:dyDescent="0.25">
      <c r="B1580" s="120"/>
    </row>
    <row r="1581" spans="2:2" x14ac:dyDescent="0.25">
      <c r="B1581" s="120"/>
    </row>
    <row r="1582" spans="2:2" x14ac:dyDescent="0.25">
      <c r="B1582" s="120"/>
    </row>
    <row r="1583" spans="2:2" x14ac:dyDescent="0.25">
      <c r="B1583" s="120"/>
    </row>
    <row r="1584" spans="2:2" x14ac:dyDescent="0.25">
      <c r="B1584" s="120"/>
    </row>
    <row r="1585" spans="2:2" x14ac:dyDescent="0.25">
      <c r="B1585" s="120"/>
    </row>
    <row r="1586" spans="2:2" x14ac:dyDescent="0.25">
      <c r="B1586" s="120"/>
    </row>
    <row r="1587" spans="2:2" x14ac:dyDescent="0.25">
      <c r="B1587" s="120"/>
    </row>
    <row r="1588" spans="2:2" x14ac:dyDescent="0.25">
      <c r="B1588" s="120"/>
    </row>
    <row r="1589" spans="2:2" x14ac:dyDescent="0.25">
      <c r="B1589" s="120"/>
    </row>
    <row r="1590" spans="2:2" x14ac:dyDescent="0.25">
      <c r="B1590" s="120"/>
    </row>
    <row r="1591" spans="2:2" x14ac:dyDescent="0.25">
      <c r="B1591" s="120"/>
    </row>
    <row r="1592" spans="2:2" x14ac:dyDescent="0.25">
      <c r="B1592" s="120"/>
    </row>
    <row r="1593" spans="2:2" x14ac:dyDescent="0.25">
      <c r="B1593" s="120"/>
    </row>
    <row r="1594" spans="2:2" x14ac:dyDescent="0.25">
      <c r="B1594" s="120"/>
    </row>
    <row r="1595" spans="2:2" x14ac:dyDescent="0.25">
      <c r="B1595" s="120"/>
    </row>
    <row r="1596" spans="2:2" x14ac:dyDescent="0.25">
      <c r="B1596" s="120"/>
    </row>
    <row r="1597" spans="2:2" x14ac:dyDescent="0.25">
      <c r="B1597" s="120"/>
    </row>
    <row r="1598" spans="2:2" x14ac:dyDescent="0.25">
      <c r="B1598" s="120"/>
    </row>
    <row r="1599" spans="2:2" x14ac:dyDescent="0.25">
      <c r="B1599" s="120"/>
    </row>
    <row r="1600" spans="2:2" x14ac:dyDescent="0.25">
      <c r="B1600" s="120"/>
    </row>
    <row r="1601" spans="2:2" x14ac:dyDescent="0.25">
      <c r="B1601" s="120"/>
    </row>
    <row r="1602" spans="2:2" x14ac:dyDescent="0.25">
      <c r="B1602" s="120"/>
    </row>
    <row r="1603" spans="2:2" x14ac:dyDescent="0.25">
      <c r="B1603" s="120"/>
    </row>
    <row r="1604" spans="2:2" x14ac:dyDescent="0.25">
      <c r="B1604" s="120"/>
    </row>
    <row r="1605" spans="2:2" x14ac:dyDescent="0.25">
      <c r="B1605" s="120"/>
    </row>
    <row r="1606" spans="2:2" x14ac:dyDescent="0.25">
      <c r="B1606" s="120"/>
    </row>
    <row r="1607" spans="2:2" x14ac:dyDescent="0.25">
      <c r="B1607" s="120"/>
    </row>
    <row r="1608" spans="2:2" x14ac:dyDescent="0.25">
      <c r="B1608" s="120"/>
    </row>
    <row r="1609" spans="2:2" x14ac:dyDescent="0.25">
      <c r="B1609" s="120"/>
    </row>
    <row r="1610" spans="2:2" x14ac:dyDescent="0.25">
      <c r="B1610" s="120"/>
    </row>
    <row r="1611" spans="2:2" x14ac:dyDescent="0.25">
      <c r="B1611" s="120"/>
    </row>
    <row r="1612" spans="2:2" x14ac:dyDescent="0.25">
      <c r="B1612" s="120"/>
    </row>
    <row r="1613" spans="2:2" x14ac:dyDescent="0.25">
      <c r="B1613" s="120"/>
    </row>
    <row r="1614" spans="2:2" x14ac:dyDescent="0.25">
      <c r="B1614" s="120"/>
    </row>
    <row r="1615" spans="2:2" x14ac:dyDescent="0.25">
      <c r="B1615" s="120"/>
    </row>
    <row r="1616" spans="2:2" x14ac:dyDescent="0.25">
      <c r="B1616" s="120"/>
    </row>
    <row r="1617" spans="2:2" x14ac:dyDescent="0.25">
      <c r="B1617" s="120"/>
    </row>
    <row r="1618" spans="2:2" x14ac:dyDescent="0.25">
      <c r="B1618" s="120"/>
    </row>
    <row r="1619" spans="2:2" x14ac:dyDescent="0.25">
      <c r="B1619" s="120"/>
    </row>
    <row r="1620" spans="2:2" x14ac:dyDescent="0.25">
      <c r="B1620" s="120"/>
    </row>
    <row r="1621" spans="2:2" x14ac:dyDescent="0.25">
      <c r="B1621" s="120"/>
    </row>
    <row r="1622" spans="2:2" x14ac:dyDescent="0.25">
      <c r="B1622" s="120"/>
    </row>
    <row r="1623" spans="2:2" x14ac:dyDescent="0.25">
      <c r="B1623" s="120"/>
    </row>
    <row r="1624" spans="2:2" x14ac:dyDescent="0.25">
      <c r="B1624" s="120"/>
    </row>
    <row r="1625" spans="2:2" x14ac:dyDescent="0.25">
      <c r="B1625" s="120"/>
    </row>
    <row r="1626" spans="2:2" x14ac:dyDescent="0.25">
      <c r="B1626" s="120"/>
    </row>
    <row r="1627" spans="2:2" x14ac:dyDescent="0.25">
      <c r="B1627" s="120"/>
    </row>
    <row r="1628" spans="2:2" x14ac:dyDescent="0.25">
      <c r="B1628" s="120"/>
    </row>
    <row r="1629" spans="2:2" x14ac:dyDescent="0.25">
      <c r="B1629" s="120"/>
    </row>
    <row r="1630" spans="2:2" x14ac:dyDescent="0.25">
      <c r="B1630" s="120"/>
    </row>
    <row r="1631" spans="2:2" x14ac:dyDescent="0.25">
      <c r="B1631" s="120"/>
    </row>
    <row r="1632" spans="2:2" x14ac:dyDescent="0.25">
      <c r="B1632" s="120"/>
    </row>
    <row r="1633" spans="2:2" x14ac:dyDescent="0.25">
      <c r="B1633" s="120"/>
    </row>
    <row r="1634" spans="2:2" x14ac:dyDescent="0.25">
      <c r="B1634" s="120"/>
    </row>
    <row r="1635" spans="2:2" x14ac:dyDescent="0.25">
      <c r="B1635" s="120"/>
    </row>
    <row r="1636" spans="2:2" x14ac:dyDescent="0.25">
      <c r="B1636" s="120"/>
    </row>
    <row r="1637" spans="2:2" x14ac:dyDescent="0.25">
      <c r="B1637" s="120"/>
    </row>
    <row r="1638" spans="2:2" x14ac:dyDescent="0.25">
      <c r="B1638" s="120"/>
    </row>
    <row r="1639" spans="2:2" x14ac:dyDescent="0.25">
      <c r="B1639" s="120"/>
    </row>
    <row r="1640" spans="2:2" x14ac:dyDescent="0.25">
      <c r="B1640" s="120"/>
    </row>
    <row r="1641" spans="2:2" x14ac:dyDescent="0.25">
      <c r="B1641" s="120"/>
    </row>
    <row r="1642" spans="2:2" x14ac:dyDescent="0.25">
      <c r="B1642" s="120"/>
    </row>
    <row r="1643" spans="2:2" x14ac:dyDescent="0.25">
      <c r="B1643" s="120"/>
    </row>
    <row r="1644" spans="2:2" x14ac:dyDescent="0.25">
      <c r="B1644" s="120"/>
    </row>
    <row r="1645" spans="2:2" x14ac:dyDescent="0.25">
      <c r="B1645" s="120"/>
    </row>
    <row r="1646" spans="2:2" x14ac:dyDescent="0.25">
      <c r="B1646" s="120"/>
    </row>
    <row r="1647" spans="2:2" x14ac:dyDescent="0.25">
      <c r="B1647" s="120"/>
    </row>
    <row r="1648" spans="2:2" x14ac:dyDescent="0.25">
      <c r="B1648" s="120"/>
    </row>
    <row r="1649" spans="2:2" x14ac:dyDescent="0.25">
      <c r="B1649" s="120"/>
    </row>
    <row r="1650" spans="2:2" x14ac:dyDescent="0.25">
      <c r="B1650" s="120"/>
    </row>
    <row r="1651" spans="2:2" x14ac:dyDescent="0.25">
      <c r="B1651" s="120"/>
    </row>
    <row r="1652" spans="2:2" x14ac:dyDescent="0.25">
      <c r="B1652" s="120"/>
    </row>
    <row r="1653" spans="2:2" x14ac:dyDescent="0.25">
      <c r="B1653" s="120"/>
    </row>
    <row r="1654" spans="2:2" x14ac:dyDescent="0.25">
      <c r="B1654" s="120"/>
    </row>
    <row r="1655" spans="2:2" x14ac:dyDescent="0.25">
      <c r="B1655" s="120"/>
    </row>
    <row r="1656" spans="2:2" x14ac:dyDescent="0.25">
      <c r="B1656" s="120"/>
    </row>
    <row r="1657" spans="2:2" x14ac:dyDescent="0.25">
      <c r="B1657" s="120"/>
    </row>
    <row r="1658" spans="2:2" x14ac:dyDescent="0.25">
      <c r="B1658" s="120"/>
    </row>
    <row r="1659" spans="2:2" x14ac:dyDescent="0.25">
      <c r="B1659" s="120"/>
    </row>
    <row r="1660" spans="2:2" x14ac:dyDescent="0.25">
      <c r="B1660" s="120"/>
    </row>
    <row r="1661" spans="2:2" x14ac:dyDescent="0.25">
      <c r="B1661" s="120"/>
    </row>
    <row r="1662" spans="2:2" x14ac:dyDescent="0.25">
      <c r="B1662" s="120"/>
    </row>
    <row r="1663" spans="2:2" x14ac:dyDescent="0.25">
      <c r="B1663" s="120"/>
    </row>
    <row r="1664" spans="2:2" x14ac:dyDescent="0.25">
      <c r="B1664" s="120"/>
    </row>
    <row r="1665" spans="2:2" x14ac:dyDescent="0.25">
      <c r="B1665" s="120"/>
    </row>
    <row r="1666" spans="2:2" x14ac:dyDescent="0.25">
      <c r="B1666" s="120"/>
    </row>
    <row r="1667" spans="2:2" x14ac:dyDescent="0.25">
      <c r="B1667" s="120"/>
    </row>
    <row r="1668" spans="2:2" x14ac:dyDescent="0.25">
      <c r="B1668" s="120"/>
    </row>
    <row r="1669" spans="2:2" x14ac:dyDescent="0.25">
      <c r="B1669" s="120"/>
    </row>
    <row r="1670" spans="2:2" x14ac:dyDescent="0.25">
      <c r="B1670" s="120"/>
    </row>
    <row r="1671" spans="2:2" x14ac:dyDescent="0.25">
      <c r="B1671" s="120"/>
    </row>
    <row r="1672" spans="2:2" x14ac:dyDescent="0.25">
      <c r="B1672" s="120"/>
    </row>
    <row r="1673" spans="2:2" x14ac:dyDescent="0.25">
      <c r="B1673" s="120"/>
    </row>
    <row r="1674" spans="2:2" x14ac:dyDescent="0.25">
      <c r="B1674" s="120"/>
    </row>
    <row r="1675" spans="2:2" x14ac:dyDescent="0.25">
      <c r="B1675" s="120"/>
    </row>
    <row r="1676" spans="2:2" x14ac:dyDescent="0.25">
      <c r="B1676" s="120"/>
    </row>
    <row r="1677" spans="2:2" x14ac:dyDescent="0.25">
      <c r="B1677" s="120"/>
    </row>
    <row r="1678" spans="2:2" x14ac:dyDescent="0.25">
      <c r="B1678" s="120"/>
    </row>
    <row r="1679" spans="2:2" x14ac:dyDescent="0.25">
      <c r="B1679" s="120"/>
    </row>
    <row r="1680" spans="2:2" x14ac:dyDescent="0.25">
      <c r="B1680" s="120"/>
    </row>
    <row r="1681" spans="2:2" x14ac:dyDescent="0.25">
      <c r="B1681" s="120"/>
    </row>
    <row r="1682" spans="2:2" x14ac:dyDescent="0.25">
      <c r="B1682" s="120"/>
    </row>
    <row r="1683" spans="2:2" x14ac:dyDescent="0.25">
      <c r="B1683" s="120"/>
    </row>
    <row r="1684" spans="2:2" x14ac:dyDescent="0.25">
      <c r="B1684" s="120"/>
    </row>
    <row r="1685" spans="2:2" x14ac:dyDescent="0.25">
      <c r="B1685" s="120"/>
    </row>
    <row r="1686" spans="2:2" x14ac:dyDescent="0.25">
      <c r="B1686" s="120"/>
    </row>
    <row r="1687" spans="2:2" x14ac:dyDescent="0.25">
      <c r="B1687" s="120"/>
    </row>
    <row r="1688" spans="2:2" x14ac:dyDescent="0.25">
      <c r="B1688" s="120"/>
    </row>
    <row r="1689" spans="2:2" x14ac:dyDescent="0.25">
      <c r="B1689" s="120"/>
    </row>
    <row r="1690" spans="2:2" x14ac:dyDescent="0.25">
      <c r="B1690" s="120"/>
    </row>
    <row r="1691" spans="2:2" x14ac:dyDescent="0.25">
      <c r="B1691" s="120"/>
    </row>
    <row r="1692" spans="2:2" x14ac:dyDescent="0.25">
      <c r="B1692" s="120"/>
    </row>
    <row r="1693" spans="2:2" x14ac:dyDescent="0.25">
      <c r="B1693" s="120"/>
    </row>
    <row r="1694" spans="2:2" x14ac:dyDescent="0.25">
      <c r="B1694" s="120"/>
    </row>
    <row r="1695" spans="2:2" x14ac:dyDescent="0.25">
      <c r="B1695" s="120"/>
    </row>
    <row r="1696" spans="2:2" x14ac:dyDescent="0.25">
      <c r="B1696" s="120"/>
    </row>
    <row r="1697" spans="2:2" x14ac:dyDescent="0.25">
      <c r="B1697" s="120"/>
    </row>
    <row r="1698" spans="2:2" x14ac:dyDescent="0.25">
      <c r="B1698" s="120"/>
    </row>
    <row r="1699" spans="2:2" x14ac:dyDescent="0.25">
      <c r="B1699" s="120"/>
    </row>
    <row r="1700" spans="2:2" x14ac:dyDescent="0.25">
      <c r="B1700" s="120"/>
    </row>
    <row r="1701" spans="2:2" x14ac:dyDescent="0.25">
      <c r="B1701" s="120"/>
    </row>
    <row r="1702" spans="2:2" x14ac:dyDescent="0.25">
      <c r="B1702" s="120"/>
    </row>
    <row r="1703" spans="2:2" x14ac:dyDescent="0.25">
      <c r="B1703" s="120"/>
    </row>
    <row r="1704" spans="2:2" x14ac:dyDescent="0.25">
      <c r="B1704" s="120"/>
    </row>
    <row r="1705" spans="2:2" x14ac:dyDescent="0.25">
      <c r="B1705" s="120"/>
    </row>
    <row r="1706" spans="2:2" x14ac:dyDescent="0.25">
      <c r="B1706" s="120"/>
    </row>
    <row r="1707" spans="2:2" x14ac:dyDescent="0.25">
      <c r="B1707" s="120"/>
    </row>
    <row r="1708" spans="2:2" x14ac:dyDescent="0.25">
      <c r="B1708" s="120"/>
    </row>
    <row r="1709" spans="2:2" x14ac:dyDescent="0.25">
      <c r="B1709" s="120"/>
    </row>
    <row r="1710" spans="2:2" x14ac:dyDescent="0.25">
      <c r="B1710" s="120"/>
    </row>
    <row r="1711" spans="2:2" x14ac:dyDescent="0.25">
      <c r="B1711" s="120"/>
    </row>
    <row r="1712" spans="2:2" x14ac:dyDescent="0.25">
      <c r="B1712" s="120"/>
    </row>
    <row r="1713" spans="2:2" x14ac:dyDescent="0.25">
      <c r="B1713" s="120"/>
    </row>
    <row r="1714" spans="2:2" x14ac:dyDescent="0.25">
      <c r="B1714" s="120"/>
    </row>
    <row r="1715" spans="2:2" x14ac:dyDescent="0.25">
      <c r="B1715" s="120"/>
    </row>
    <row r="1716" spans="2:2" x14ac:dyDescent="0.25">
      <c r="B1716" s="120"/>
    </row>
    <row r="1717" spans="2:2" x14ac:dyDescent="0.25">
      <c r="B1717" s="120"/>
    </row>
    <row r="1718" spans="2:2" x14ac:dyDescent="0.25">
      <c r="B1718" s="120"/>
    </row>
    <row r="1719" spans="2:2" x14ac:dyDescent="0.25">
      <c r="B1719" s="120"/>
    </row>
    <row r="1720" spans="2:2" x14ac:dyDescent="0.25">
      <c r="B1720" s="120"/>
    </row>
    <row r="1721" spans="2:2" x14ac:dyDescent="0.25">
      <c r="B1721" s="120"/>
    </row>
    <row r="1722" spans="2:2" x14ac:dyDescent="0.25">
      <c r="B1722" s="120"/>
    </row>
    <row r="1723" spans="2:2" x14ac:dyDescent="0.25">
      <c r="B1723" s="120"/>
    </row>
    <row r="1724" spans="2:2" x14ac:dyDescent="0.25">
      <c r="B1724" s="120"/>
    </row>
    <row r="1725" spans="2:2" x14ac:dyDescent="0.25">
      <c r="B1725" s="120"/>
    </row>
    <row r="1726" spans="2:2" x14ac:dyDescent="0.25">
      <c r="B1726" s="120"/>
    </row>
    <row r="1727" spans="2:2" x14ac:dyDescent="0.25">
      <c r="B1727" s="120"/>
    </row>
    <row r="1728" spans="2:2" x14ac:dyDescent="0.25">
      <c r="B1728" s="120"/>
    </row>
    <row r="1729" spans="2:2" x14ac:dyDescent="0.25">
      <c r="B1729" s="120"/>
    </row>
    <row r="1730" spans="2:2" x14ac:dyDescent="0.25">
      <c r="B1730" s="120"/>
    </row>
    <row r="1731" spans="2:2" x14ac:dyDescent="0.25">
      <c r="B1731" s="120"/>
    </row>
    <row r="1732" spans="2:2" x14ac:dyDescent="0.25">
      <c r="B1732" s="120"/>
    </row>
    <row r="1733" spans="2:2" x14ac:dyDescent="0.25">
      <c r="B1733" s="120"/>
    </row>
    <row r="1734" spans="2:2" x14ac:dyDescent="0.25">
      <c r="B1734" s="120"/>
    </row>
    <row r="1735" spans="2:2" x14ac:dyDescent="0.25">
      <c r="B1735" s="120"/>
    </row>
    <row r="1736" spans="2:2" x14ac:dyDescent="0.25">
      <c r="B1736" s="120"/>
    </row>
    <row r="1737" spans="2:2" x14ac:dyDescent="0.25">
      <c r="B1737" s="120"/>
    </row>
    <row r="1738" spans="2:2" x14ac:dyDescent="0.25">
      <c r="B1738" s="120"/>
    </row>
    <row r="1739" spans="2:2" x14ac:dyDescent="0.25">
      <c r="B1739" s="120"/>
    </row>
    <row r="1740" spans="2:2" x14ac:dyDescent="0.25">
      <c r="B1740" s="120"/>
    </row>
    <row r="1741" spans="2:2" x14ac:dyDescent="0.25">
      <c r="B1741" s="120"/>
    </row>
    <row r="1742" spans="2:2" x14ac:dyDescent="0.25">
      <c r="B1742" s="120"/>
    </row>
    <row r="1743" spans="2:2" x14ac:dyDescent="0.25">
      <c r="B1743" s="120"/>
    </row>
    <row r="1744" spans="2:2" x14ac:dyDescent="0.25">
      <c r="B1744" s="120"/>
    </row>
    <row r="1745" spans="2:2" x14ac:dyDescent="0.25">
      <c r="B1745" s="120"/>
    </row>
    <row r="1746" spans="2:2" x14ac:dyDescent="0.25">
      <c r="B1746" s="120"/>
    </row>
    <row r="1747" spans="2:2" x14ac:dyDescent="0.25">
      <c r="B1747" s="120"/>
    </row>
    <row r="1748" spans="2:2" x14ac:dyDescent="0.25">
      <c r="B1748" s="120"/>
    </row>
    <row r="1749" spans="2:2" x14ac:dyDescent="0.25">
      <c r="B1749" s="120"/>
    </row>
    <row r="1750" spans="2:2" x14ac:dyDescent="0.25">
      <c r="B1750" s="120"/>
    </row>
    <row r="1751" spans="2:2" x14ac:dyDescent="0.25">
      <c r="B1751" s="120"/>
    </row>
    <row r="1752" spans="2:2" x14ac:dyDescent="0.25">
      <c r="B1752" s="120"/>
    </row>
    <row r="1753" spans="2:2" x14ac:dyDescent="0.25">
      <c r="B1753" s="120"/>
    </row>
    <row r="1754" spans="2:2" x14ac:dyDescent="0.25">
      <c r="B1754" s="120"/>
    </row>
    <row r="1755" spans="2:2" x14ac:dyDescent="0.25">
      <c r="B1755" s="120"/>
    </row>
    <row r="1756" spans="2:2" x14ac:dyDescent="0.25">
      <c r="B1756" s="120"/>
    </row>
    <row r="1757" spans="2:2" x14ac:dyDescent="0.25">
      <c r="B1757" s="120"/>
    </row>
    <row r="1758" spans="2:2" x14ac:dyDescent="0.25">
      <c r="B1758" s="120"/>
    </row>
    <row r="1759" spans="2:2" x14ac:dyDescent="0.25">
      <c r="B1759" s="120"/>
    </row>
    <row r="1760" spans="2:2" x14ac:dyDescent="0.25">
      <c r="B1760" s="120"/>
    </row>
    <row r="1761" spans="2:2" x14ac:dyDescent="0.25">
      <c r="B1761" s="120"/>
    </row>
    <row r="1762" spans="2:2" x14ac:dyDescent="0.25">
      <c r="B1762" s="120"/>
    </row>
    <row r="1763" spans="2:2" x14ac:dyDescent="0.25">
      <c r="B1763" s="120"/>
    </row>
    <row r="1764" spans="2:2" x14ac:dyDescent="0.25">
      <c r="B1764" s="120"/>
    </row>
    <row r="1765" spans="2:2" x14ac:dyDescent="0.25">
      <c r="B1765" s="120"/>
    </row>
    <row r="1766" spans="2:2" x14ac:dyDescent="0.25">
      <c r="B1766" s="120"/>
    </row>
    <row r="1767" spans="2:2" x14ac:dyDescent="0.25">
      <c r="B1767" s="120"/>
    </row>
    <row r="1768" spans="2:2" x14ac:dyDescent="0.25">
      <c r="B1768" s="120"/>
    </row>
    <row r="1769" spans="2:2" x14ac:dyDescent="0.25">
      <c r="B1769" s="120"/>
    </row>
    <row r="1770" spans="2:2" x14ac:dyDescent="0.25">
      <c r="B1770" s="120"/>
    </row>
    <row r="1771" spans="2:2" x14ac:dyDescent="0.25">
      <c r="B1771" s="120"/>
    </row>
    <row r="1772" spans="2:2" x14ac:dyDescent="0.25">
      <c r="B1772" s="120"/>
    </row>
    <row r="1773" spans="2:2" x14ac:dyDescent="0.25">
      <c r="B1773" s="120"/>
    </row>
    <row r="1774" spans="2:2" x14ac:dyDescent="0.25">
      <c r="B1774" s="120"/>
    </row>
    <row r="1775" spans="2:2" x14ac:dyDescent="0.25">
      <c r="B1775" s="120"/>
    </row>
    <row r="1776" spans="2:2" x14ac:dyDescent="0.25">
      <c r="B1776" s="120"/>
    </row>
    <row r="1777" spans="2:2" x14ac:dyDescent="0.25">
      <c r="B1777" s="120"/>
    </row>
    <row r="1778" spans="2:2" x14ac:dyDescent="0.25">
      <c r="B1778" s="120"/>
    </row>
    <row r="1779" spans="2:2" x14ac:dyDescent="0.25">
      <c r="B1779" s="120"/>
    </row>
    <row r="1780" spans="2:2" x14ac:dyDescent="0.25">
      <c r="B1780" s="120"/>
    </row>
    <row r="1781" spans="2:2" x14ac:dyDescent="0.25">
      <c r="B1781" s="120"/>
    </row>
    <row r="1782" spans="2:2" x14ac:dyDescent="0.25">
      <c r="B1782" s="120"/>
    </row>
    <row r="1783" spans="2:2" x14ac:dyDescent="0.25">
      <c r="B1783" s="120"/>
    </row>
    <row r="1784" spans="2:2" x14ac:dyDescent="0.25">
      <c r="B1784" s="120"/>
    </row>
    <row r="1785" spans="2:2" x14ac:dyDescent="0.25">
      <c r="B1785" s="120"/>
    </row>
    <row r="1786" spans="2:2" x14ac:dyDescent="0.25">
      <c r="B1786" s="120"/>
    </row>
    <row r="1787" spans="2:2" x14ac:dyDescent="0.25">
      <c r="B1787" s="120"/>
    </row>
    <row r="1788" spans="2:2" x14ac:dyDescent="0.25">
      <c r="B1788" s="120"/>
    </row>
    <row r="1789" spans="2:2" x14ac:dyDescent="0.25">
      <c r="B1789" s="120"/>
    </row>
    <row r="1790" spans="2:2" x14ac:dyDescent="0.25">
      <c r="B1790" s="120"/>
    </row>
    <row r="1791" spans="2:2" x14ac:dyDescent="0.25">
      <c r="B1791" s="120"/>
    </row>
    <row r="1792" spans="2:2" x14ac:dyDescent="0.25">
      <c r="B1792" s="120"/>
    </row>
    <row r="1793" spans="2:2" x14ac:dyDescent="0.25">
      <c r="B1793" s="120"/>
    </row>
    <row r="1794" spans="2:2" x14ac:dyDescent="0.25">
      <c r="B1794" s="120"/>
    </row>
    <row r="1795" spans="2:2" x14ac:dyDescent="0.25">
      <c r="B1795" s="120"/>
    </row>
    <row r="1796" spans="2:2" x14ac:dyDescent="0.25">
      <c r="B1796" s="120"/>
    </row>
    <row r="1797" spans="2:2" x14ac:dyDescent="0.25">
      <c r="B1797" s="120"/>
    </row>
    <row r="1798" spans="2:2" x14ac:dyDescent="0.25">
      <c r="B1798" s="120"/>
    </row>
    <row r="1799" spans="2:2" x14ac:dyDescent="0.25">
      <c r="B1799" s="120"/>
    </row>
    <row r="1800" spans="2:2" x14ac:dyDescent="0.25">
      <c r="B1800" s="120"/>
    </row>
    <row r="1801" spans="2:2" x14ac:dyDescent="0.25">
      <c r="B1801" s="120"/>
    </row>
    <row r="1802" spans="2:2" x14ac:dyDescent="0.25">
      <c r="B1802" s="120"/>
    </row>
    <row r="1803" spans="2:2" x14ac:dyDescent="0.25">
      <c r="B1803" s="120"/>
    </row>
    <row r="1804" spans="2:2" x14ac:dyDescent="0.25">
      <c r="B1804" s="120"/>
    </row>
    <row r="1805" spans="2:2" x14ac:dyDescent="0.25">
      <c r="B1805" s="120"/>
    </row>
    <row r="1806" spans="2:2" x14ac:dyDescent="0.25">
      <c r="B1806" s="120"/>
    </row>
    <row r="1807" spans="2:2" x14ac:dyDescent="0.25">
      <c r="B1807" s="120"/>
    </row>
    <row r="1808" spans="2:2" x14ac:dyDescent="0.25">
      <c r="B1808" s="120"/>
    </row>
    <row r="1809" spans="2:2" x14ac:dyDescent="0.25">
      <c r="B1809" s="120"/>
    </row>
    <row r="1810" spans="2:2" x14ac:dyDescent="0.25">
      <c r="B1810" s="120"/>
    </row>
    <row r="1811" spans="2:2" x14ac:dyDescent="0.25">
      <c r="B1811" s="120"/>
    </row>
    <row r="1812" spans="2:2" x14ac:dyDescent="0.25">
      <c r="B1812" s="120"/>
    </row>
    <row r="1813" spans="2:2" x14ac:dyDescent="0.25">
      <c r="B1813" s="120"/>
    </row>
    <row r="1814" spans="2:2" x14ac:dyDescent="0.25">
      <c r="B1814" s="120"/>
    </row>
    <row r="1815" spans="2:2" x14ac:dyDescent="0.25">
      <c r="B1815" s="120"/>
    </row>
    <row r="1816" spans="2:2" x14ac:dyDescent="0.25">
      <c r="B1816" s="120"/>
    </row>
    <row r="1817" spans="2:2" x14ac:dyDescent="0.25">
      <c r="B1817" s="120"/>
    </row>
    <row r="1818" spans="2:2" x14ac:dyDescent="0.25">
      <c r="B1818" s="120"/>
    </row>
    <row r="1819" spans="2:2" x14ac:dyDescent="0.25">
      <c r="B1819" s="120"/>
    </row>
    <row r="1820" spans="2:2" x14ac:dyDescent="0.25">
      <c r="B1820" s="120"/>
    </row>
    <row r="1821" spans="2:2" x14ac:dyDescent="0.25">
      <c r="B1821" s="120"/>
    </row>
    <row r="1822" spans="2:2" x14ac:dyDescent="0.25">
      <c r="B1822" s="120"/>
    </row>
    <row r="1823" spans="2:2" x14ac:dyDescent="0.25">
      <c r="B1823" s="120"/>
    </row>
    <row r="1824" spans="2:2" x14ac:dyDescent="0.25">
      <c r="B1824" s="120"/>
    </row>
    <row r="1825" spans="2:2" x14ac:dyDescent="0.25">
      <c r="B1825" s="120"/>
    </row>
    <row r="1826" spans="2:2" x14ac:dyDescent="0.25">
      <c r="B1826" s="120"/>
    </row>
    <row r="1827" spans="2:2" x14ac:dyDescent="0.25">
      <c r="B1827" s="120"/>
    </row>
    <row r="1828" spans="2:2" x14ac:dyDescent="0.25">
      <c r="B1828" s="120"/>
    </row>
    <row r="1829" spans="2:2" x14ac:dyDescent="0.25">
      <c r="B1829" s="120"/>
    </row>
    <row r="1830" spans="2:2" x14ac:dyDescent="0.25">
      <c r="B1830" s="120"/>
    </row>
    <row r="1831" spans="2:2" x14ac:dyDescent="0.25">
      <c r="B1831" s="120"/>
    </row>
    <row r="1832" spans="2:2" x14ac:dyDescent="0.25">
      <c r="B1832" s="120"/>
    </row>
    <row r="1833" spans="2:2" x14ac:dyDescent="0.25">
      <c r="B1833" s="120"/>
    </row>
    <row r="1834" spans="2:2" x14ac:dyDescent="0.25">
      <c r="B1834" s="120"/>
    </row>
    <row r="1835" spans="2:2" x14ac:dyDescent="0.25">
      <c r="B1835" s="120"/>
    </row>
    <row r="1836" spans="2:2" x14ac:dyDescent="0.25">
      <c r="B1836" s="120"/>
    </row>
    <row r="1837" spans="2:2" x14ac:dyDescent="0.25">
      <c r="B1837" s="120"/>
    </row>
    <row r="1838" spans="2:2" x14ac:dyDescent="0.25">
      <c r="B1838" s="120"/>
    </row>
    <row r="1839" spans="2:2" x14ac:dyDescent="0.25">
      <c r="B1839" s="120"/>
    </row>
    <row r="1840" spans="2:2" x14ac:dyDescent="0.25">
      <c r="B1840" s="120"/>
    </row>
    <row r="1841" spans="2:2" x14ac:dyDescent="0.25">
      <c r="B1841" s="120"/>
    </row>
    <row r="1842" spans="2:2" x14ac:dyDescent="0.25">
      <c r="B1842" s="120"/>
    </row>
    <row r="1843" spans="2:2" x14ac:dyDescent="0.25">
      <c r="B1843" s="120"/>
    </row>
    <row r="1844" spans="2:2" x14ac:dyDescent="0.25">
      <c r="B1844" s="120"/>
    </row>
    <row r="1845" spans="2:2" x14ac:dyDescent="0.25">
      <c r="B1845" s="120"/>
    </row>
    <row r="1846" spans="2:2" x14ac:dyDescent="0.25">
      <c r="B1846" s="120"/>
    </row>
    <row r="1847" spans="2:2" x14ac:dyDescent="0.25">
      <c r="B1847" s="120"/>
    </row>
    <row r="1848" spans="2:2" x14ac:dyDescent="0.25">
      <c r="B1848" s="120"/>
    </row>
    <row r="1849" spans="2:2" x14ac:dyDescent="0.25">
      <c r="B1849" s="120"/>
    </row>
    <row r="1850" spans="2:2" x14ac:dyDescent="0.25">
      <c r="B1850" s="120"/>
    </row>
    <row r="1851" spans="2:2" x14ac:dyDescent="0.25">
      <c r="B1851" s="120"/>
    </row>
    <row r="1852" spans="2:2" x14ac:dyDescent="0.25">
      <c r="B1852" s="120"/>
    </row>
    <row r="1853" spans="2:2" x14ac:dyDescent="0.25">
      <c r="B1853" s="120"/>
    </row>
    <row r="1854" spans="2:2" x14ac:dyDescent="0.25">
      <c r="B1854" s="120"/>
    </row>
    <row r="1855" spans="2:2" x14ac:dyDescent="0.25">
      <c r="B1855" s="120"/>
    </row>
    <row r="1856" spans="2:2" x14ac:dyDescent="0.25">
      <c r="B1856" s="120"/>
    </row>
    <row r="1857" spans="2:2" x14ac:dyDescent="0.25">
      <c r="B1857" s="120"/>
    </row>
    <row r="1858" spans="2:2" x14ac:dyDescent="0.25">
      <c r="B1858" s="120"/>
    </row>
    <row r="1859" spans="2:2" x14ac:dyDescent="0.25">
      <c r="B1859" s="120"/>
    </row>
    <row r="1860" spans="2:2" x14ac:dyDescent="0.25">
      <c r="B1860" s="120"/>
    </row>
    <row r="1861" spans="2:2" x14ac:dyDescent="0.25">
      <c r="B1861" s="120"/>
    </row>
    <row r="1862" spans="2:2" x14ac:dyDescent="0.25">
      <c r="B1862" s="120"/>
    </row>
    <row r="1863" spans="2:2" x14ac:dyDescent="0.25">
      <c r="B1863" s="120"/>
    </row>
    <row r="1864" spans="2:2" x14ac:dyDescent="0.25">
      <c r="B1864" s="120"/>
    </row>
    <row r="1865" spans="2:2" x14ac:dyDescent="0.25">
      <c r="B1865" s="120"/>
    </row>
    <row r="1866" spans="2:2" x14ac:dyDescent="0.25">
      <c r="B1866" s="120"/>
    </row>
    <row r="1867" spans="2:2" x14ac:dyDescent="0.25">
      <c r="B1867" s="120"/>
    </row>
    <row r="1868" spans="2:2" x14ac:dyDescent="0.25">
      <c r="B1868" s="120"/>
    </row>
    <row r="1869" spans="2:2" x14ac:dyDescent="0.25">
      <c r="B1869" s="120"/>
    </row>
    <row r="1870" spans="2:2" x14ac:dyDescent="0.25">
      <c r="B1870" s="120"/>
    </row>
    <row r="1871" spans="2:2" x14ac:dyDescent="0.25">
      <c r="B1871" s="120"/>
    </row>
    <row r="1872" spans="2:2" x14ac:dyDescent="0.25">
      <c r="B1872" s="120"/>
    </row>
    <row r="1873" spans="2:2" x14ac:dyDescent="0.25">
      <c r="B1873" s="120"/>
    </row>
    <row r="1874" spans="2:2" x14ac:dyDescent="0.25">
      <c r="B1874" s="120"/>
    </row>
    <row r="1875" spans="2:2" x14ac:dyDescent="0.25">
      <c r="B1875" s="120"/>
    </row>
    <row r="1876" spans="2:2" x14ac:dyDescent="0.25">
      <c r="B1876" s="120"/>
    </row>
    <row r="1877" spans="2:2" x14ac:dyDescent="0.25">
      <c r="B1877" s="120"/>
    </row>
    <row r="1878" spans="2:2" x14ac:dyDescent="0.25">
      <c r="B1878" s="120"/>
    </row>
    <row r="1879" spans="2:2" x14ac:dyDescent="0.25">
      <c r="B1879" s="120"/>
    </row>
    <row r="1880" spans="2:2" x14ac:dyDescent="0.25">
      <c r="B1880" s="120"/>
    </row>
    <row r="1881" spans="2:2" x14ac:dyDescent="0.25">
      <c r="B1881" s="120"/>
    </row>
    <row r="1882" spans="2:2" x14ac:dyDescent="0.25">
      <c r="B1882" s="120"/>
    </row>
    <row r="1883" spans="2:2" x14ac:dyDescent="0.25">
      <c r="B1883" s="120"/>
    </row>
    <row r="1884" spans="2:2" x14ac:dyDescent="0.25">
      <c r="B1884" s="120"/>
    </row>
    <row r="1885" spans="2:2" x14ac:dyDescent="0.25">
      <c r="B1885" s="120"/>
    </row>
    <row r="1886" spans="2:2" x14ac:dyDescent="0.25">
      <c r="B1886" s="120"/>
    </row>
    <row r="1887" spans="2:2" x14ac:dyDescent="0.25">
      <c r="B1887" s="120"/>
    </row>
    <row r="1888" spans="2:2" x14ac:dyDescent="0.25">
      <c r="B1888" s="120"/>
    </row>
    <row r="1889" spans="2:2" x14ac:dyDescent="0.25">
      <c r="B1889" s="120"/>
    </row>
    <row r="1890" spans="2:2" x14ac:dyDescent="0.25">
      <c r="B1890" s="120"/>
    </row>
    <row r="1891" spans="2:2" x14ac:dyDescent="0.25">
      <c r="B1891" s="120"/>
    </row>
    <row r="1892" spans="2:2" x14ac:dyDescent="0.25">
      <c r="B1892" s="120"/>
    </row>
    <row r="1893" spans="2:2" x14ac:dyDescent="0.25">
      <c r="B1893" s="120"/>
    </row>
    <row r="1894" spans="2:2" x14ac:dyDescent="0.25">
      <c r="B1894" s="120"/>
    </row>
    <row r="1895" spans="2:2" x14ac:dyDescent="0.25">
      <c r="B1895" s="120"/>
    </row>
    <row r="1896" spans="2:2" x14ac:dyDescent="0.25">
      <c r="B1896" s="120"/>
    </row>
    <row r="1897" spans="2:2" x14ac:dyDescent="0.25">
      <c r="B1897" s="120"/>
    </row>
    <row r="1898" spans="2:2" x14ac:dyDescent="0.25">
      <c r="B1898" s="120"/>
    </row>
    <row r="1899" spans="2:2" x14ac:dyDescent="0.25">
      <c r="B1899" s="120"/>
    </row>
    <row r="1900" spans="2:2" x14ac:dyDescent="0.25">
      <c r="B1900" s="120"/>
    </row>
    <row r="1901" spans="2:2" x14ac:dyDescent="0.25">
      <c r="B1901" s="120"/>
    </row>
    <row r="1902" spans="2:2" x14ac:dyDescent="0.25">
      <c r="B1902" s="120"/>
    </row>
    <row r="1903" spans="2:2" x14ac:dyDescent="0.25">
      <c r="B1903" s="120"/>
    </row>
    <row r="1904" spans="2:2" x14ac:dyDescent="0.25">
      <c r="B1904" s="120"/>
    </row>
    <row r="1905" spans="2:2" x14ac:dyDescent="0.25">
      <c r="B1905" s="120"/>
    </row>
    <row r="1906" spans="2:2" x14ac:dyDescent="0.25">
      <c r="B1906" s="120"/>
    </row>
    <row r="1907" spans="2:2" x14ac:dyDescent="0.25">
      <c r="B1907" s="120"/>
    </row>
    <row r="1908" spans="2:2" x14ac:dyDescent="0.25">
      <c r="B1908" s="120"/>
    </row>
    <row r="1909" spans="2:2" x14ac:dyDescent="0.25">
      <c r="B1909" s="120"/>
    </row>
    <row r="1910" spans="2:2" x14ac:dyDescent="0.25">
      <c r="B1910" s="120"/>
    </row>
    <row r="1911" spans="2:2" x14ac:dyDescent="0.25">
      <c r="B1911" s="120"/>
    </row>
    <row r="1912" spans="2:2" x14ac:dyDescent="0.25">
      <c r="B1912" s="120"/>
    </row>
    <row r="1913" spans="2:2" x14ac:dyDescent="0.25">
      <c r="B1913" s="120"/>
    </row>
    <row r="1914" spans="2:2" x14ac:dyDescent="0.25">
      <c r="B1914" s="120"/>
    </row>
    <row r="1915" spans="2:2" x14ac:dyDescent="0.25">
      <c r="B1915" s="120"/>
    </row>
    <row r="1916" spans="2:2" x14ac:dyDescent="0.25">
      <c r="B1916" s="120"/>
    </row>
    <row r="1917" spans="2:2" x14ac:dyDescent="0.25">
      <c r="B1917" s="120"/>
    </row>
    <row r="1918" spans="2:2" x14ac:dyDescent="0.25">
      <c r="B1918" s="120"/>
    </row>
    <row r="1919" spans="2:2" x14ac:dyDescent="0.25">
      <c r="B1919" s="120"/>
    </row>
    <row r="1920" spans="2:2" x14ac:dyDescent="0.25">
      <c r="B1920" s="120"/>
    </row>
    <row r="1921" spans="2:2" x14ac:dyDescent="0.25">
      <c r="B1921" s="120"/>
    </row>
    <row r="1922" spans="2:2" x14ac:dyDescent="0.25">
      <c r="B1922" s="120"/>
    </row>
    <row r="1923" spans="2:2" x14ac:dyDescent="0.25">
      <c r="B1923" s="120"/>
    </row>
    <row r="1924" spans="2:2" x14ac:dyDescent="0.25">
      <c r="B1924" s="120"/>
    </row>
    <row r="1925" spans="2:2" x14ac:dyDescent="0.25">
      <c r="B1925" s="120"/>
    </row>
    <row r="1926" spans="2:2" x14ac:dyDescent="0.25">
      <c r="B1926" s="120"/>
    </row>
    <row r="1927" spans="2:2" x14ac:dyDescent="0.25">
      <c r="B1927" s="120"/>
    </row>
    <row r="1928" spans="2:2" x14ac:dyDescent="0.25">
      <c r="B1928" s="120"/>
    </row>
    <row r="1929" spans="2:2" x14ac:dyDescent="0.25">
      <c r="B1929" s="120"/>
    </row>
    <row r="1930" spans="2:2" x14ac:dyDescent="0.25">
      <c r="B1930" s="120"/>
    </row>
    <row r="1931" spans="2:2" x14ac:dyDescent="0.25">
      <c r="B1931" s="120"/>
    </row>
    <row r="1932" spans="2:2" x14ac:dyDescent="0.25">
      <c r="B1932" s="120"/>
    </row>
    <row r="1933" spans="2:2" x14ac:dyDescent="0.25">
      <c r="B1933" s="120"/>
    </row>
    <row r="1934" spans="2:2" x14ac:dyDescent="0.25">
      <c r="B1934" s="120"/>
    </row>
    <row r="1935" spans="2:2" x14ac:dyDescent="0.25">
      <c r="B1935" s="120"/>
    </row>
    <row r="1936" spans="2:2" x14ac:dyDescent="0.25">
      <c r="B1936" s="120"/>
    </row>
    <row r="1937" spans="2:2" x14ac:dyDescent="0.25">
      <c r="B1937" s="120"/>
    </row>
    <row r="1938" spans="2:2" x14ac:dyDescent="0.25">
      <c r="B1938" s="120"/>
    </row>
    <row r="1939" spans="2:2" x14ac:dyDescent="0.25">
      <c r="B1939" s="120"/>
    </row>
    <row r="1940" spans="2:2" x14ac:dyDescent="0.25">
      <c r="B1940" s="120"/>
    </row>
    <row r="1941" spans="2:2" x14ac:dyDescent="0.25">
      <c r="B1941" s="120"/>
    </row>
    <row r="1942" spans="2:2" x14ac:dyDescent="0.25">
      <c r="B1942" s="120"/>
    </row>
    <row r="1943" spans="2:2" x14ac:dyDescent="0.25">
      <c r="B1943" s="120"/>
    </row>
    <row r="1944" spans="2:2" x14ac:dyDescent="0.25">
      <c r="B1944" s="120"/>
    </row>
    <row r="1945" spans="2:2" x14ac:dyDescent="0.25">
      <c r="B1945" s="120"/>
    </row>
    <row r="1946" spans="2:2" x14ac:dyDescent="0.25">
      <c r="B1946" s="120"/>
    </row>
    <row r="1947" spans="2:2" x14ac:dyDescent="0.25">
      <c r="B1947" s="120"/>
    </row>
    <row r="1948" spans="2:2" x14ac:dyDescent="0.25">
      <c r="B1948" s="120"/>
    </row>
    <row r="1949" spans="2:2" x14ac:dyDescent="0.25">
      <c r="B1949" s="120"/>
    </row>
    <row r="1950" spans="2:2" x14ac:dyDescent="0.25">
      <c r="B1950" s="120"/>
    </row>
    <row r="1951" spans="2:2" x14ac:dyDescent="0.25">
      <c r="B1951" s="120"/>
    </row>
    <row r="1952" spans="2:2" x14ac:dyDescent="0.25">
      <c r="B1952" s="120"/>
    </row>
    <row r="1953" spans="2:2" x14ac:dyDescent="0.25">
      <c r="B1953" s="120"/>
    </row>
    <row r="1954" spans="2:2" x14ac:dyDescent="0.25">
      <c r="B1954" s="120"/>
    </row>
    <row r="1955" spans="2:2" x14ac:dyDescent="0.25">
      <c r="B1955" s="120"/>
    </row>
    <row r="1956" spans="2:2" x14ac:dyDescent="0.25">
      <c r="B1956" s="120"/>
    </row>
    <row r="1957" spans="2:2" x14ac:dyDescent="0.25">
      <c r="B1957" s="120"/>
    </row>
    <row r="1958" spans="2:2" x14ac:dyDescent="0.25">
      <c r="B1958" s="120"/>
    </row>
    <row r="1959" spans="2:2" x14ac:dyDescent="0.25">
      <c r="B1959" s="120"/>
    </row>
    <row r="1960" spans="2:2" x14ac:dyDescent="0.25">
      <c r="B1960" s="120"/>
    </row>
    <row r="1961" spans="2:2" x14ac:dyDescent="0.25">
      <c r="B1961" s="120"/>
    </row>
    <row r="1962" spans="2:2" x14ac:dyDescent="0.25">
      <c r="B1962" s="120"/>
    </row>
    <row r="1963" spans="2:2" x14ac:dyDescent="0.25">
      <c r="B1963" s="120"/>
    </row>
    <row r="1964" spans="2:2" x14ac:dyDescent="0.25">
      <c r="B1964" s="120"/>
    </row>
    <row r="1965" spans="2:2" x14ac:dyDescent="0.25">
      <c r="B1965" s="120"/>
    </row>
    <row r="1966" spans="2:2" x14ac:dyDescent="0.25">
      <c r="B1966" s="120"/>
    </row>
    <row r="1967" spans="2:2" x14ac:dyDescent="0.25">
      <c r="B1967" s="120"/>
    </row>
    <row r="1968" spans="2:2" x14ac:dyDescent="0.25">
      <c r="B1968" s="120"/>
    </row>
    <row r="1969" spans="2:2" x14ac:dyDescent="0.25">
      <c r="B1969" s="120"/>
    </row>
    <row r="1970" spans="2:2" x14ac:dyDescent="0.25">
      <c r="B1970" s="120"/>
    </row>
    <row r="1971" spans="2:2" x14ac:dyDescent="0.25">
      <c r="B1971" s="120"/>
    </row>
    <row r="1972" spans="2:2" x14ac:dyDescent="0.25">
      <c r="B1972" s="120"/>
    </row>
    <row r="1973" spans="2:2" x14ac:dyDescent="0.25">
      <c r="B1973" s="120"/>
    </row>
    <row r="1974" spans="2:2" x14ac:dyDescent="0.25">
      <c r="B1974" s="120"/>
    </row>
    <row r="1975" spans="2:2" x14ac:dyDescent="0.25">
      <c r="B1975" s="120"/>
    </row>
    <row r="1976" spans="2:2" x14ac:dyDescent="0.25">
      <c r="B1976" s="120"/>
    </row>
    <row r="1977" spans="2:2" x14ac:dyDescent="0.25">
      <c r="B1977" s="120"/>
    </row>
    <row r="1978" spans="2:2" x14ac:dyDescent="0.25">
      <c r="B1978" s="120"/>
    </row>
    <row r="1979" spans="2:2" x14ac:dyDescent="0.25">
      <c r="B1979" s="120"/>
    </row>
    <row r="1980" spans="2:2" x14ac:dyDescent="0.25">
      <c r="B1980" s="120"/>
    </row>
    <row r="1981" spans="2:2" x14ac:dyDescent="0.25">
      <c r="B1981" s="120"/>
    </row>
    <row r="1982" spans="2:2" x14ac:dyDescent="0.25">
      <c r="B1982" s="120"/>
    </row>
    <row r="1983" spans="2:2" x14ac:dyDescent="0.25">
      <c r="B1983" s="120"/>
    </row>
    <row r="1984" spans="2:2" x14ac:dyDescent="0.25">
      <c r="B1984" s="120"/>
    </row>
    <row r="1985" spans="2:2" x14ac:dyDescent="0.25">
      <c r="B1985" s="120"/>
    </row>
    <row r="1986" spans="2:2" x14ac:dyDescent="0.25">
      <c r="B1986" s="120"/>
    </row>
    <row r="1987" spans="2:2" x14ac:dyDescent="0.25">
      <c r="B1987" s="120"/>
    </row>
    <row r="1988" spans="2:2" x14ac:dyDescent="0.25">
      <c r="B1988" s="120"/>
    </row>
    <row r="1989" spans="2:2" x14ac:dyDescent="0.25">
      <c r="B1989" s="120"/>
    </row>
    <row r="1990" spans="2:2" x14ac:dyDescent="0.25">
      <c r="B1990" s="120"/>
    </row>
    <row r="1991" spans="2:2" x14ac:dyDescent="0.25">
      <c r="B1991" s="120"/>
    </row>
    <row r="1992" spans="2:2" x14ac:dyDescent="0.25">
      <c r="B1992" s="120"/>
    </row>
    <row r="1993" spans="2:2" x14ac:dyDescent="0.25">
      <c r="B1993" s="120"/>
    </row>
    <row r="1994" spans="2:2" x14ac:dyDescent="0.25">
      <c r="B1994" s="120"/>
    </row>
    <row r="1995" spans="2:2" x14ac:dyDescent="0.25">
      <c r="B1995" s="120"/>
    </row>
    <row r="1996" spans="2:2" x14ac:dyDescent="0.25">
      <c r="B1996" s="120"/>
    </row>
    <row r="1997" spans="2:2" x14ac:dyDescent="0.25">
      <c r="B1997" s="120"/>
    </row>
    <row r="1998" spans="2:2" x14ac:dyDescent="0.25">
      <c r="B1998" s="120"/>
    </row>
    <row r="1999" spans="2:2" x14ac:dyDescent="0.25">
      <c r="B1999" s="120"/>
    </row>
    <row r="2000" spans="2:2" x14ac:dyDescent="0.25">
      <c r="B2000" s="120"/>
    </row>
    <row r="2001" spans="2:2" x14ac:dyDescent="0.25">
      <c r="B2001" s="120"/>
    </row>
    <row r="2002" spans="2:2" x14ac:dyDescent="0.25">
      <c r="B2002" s="120"/>
    </row>
    <row r="2003" spans="2:2" x14ac:dyDescent="0.25">
      <c r="B2003" s="120"/>
    </row>
    <row r="2004" spans="2:2" x14ac:dyDescent="0.25">
      <c r="B2004" s="120"/>
    </row>
    <row r="2005" spans="2:2" x14ac:dyDescent="0.25">
      <c r="B2005" s="120"/>
    </row>
    <row r="2006" spans="2:2" x14ac:dyDescent="0.25">
      <c r="B2006" s="120"/>
    </row>
    <row r="2007" spans="2:2" x14ac:dyDescent="0.25">
      <c r="B2007" s="120"/>
    </row>
    <row r="2008" spans="2:2" x14ac:dyDescent="0.25">
      <c r="B2008" s="120"/>
    </row>
    <row r="2009" spans="2:2" x14ac:dyDescent="0.25">
      <c r="B2009" s="120"/>
    </row>
    <row r="2010" spans="2:2" x14ac:dyDescent="0.25">
      <c r="B2010" s="120"/>
    </row>
    <row r="2011" spans="2:2" x14ac:dyDescent="0.25">
      <c r="B2011" s="120"/>
    </row>
    <row r="2012" spans="2:2" x14ac:dyDescent="0.25">
      <c r="B2012" s="120"/>
    </row>
    <row r="2013" spans="2:2" x14ac:dyDescent="0.25">
      <c r="B2013" s="120"/>
    </row>
    <row r="2014" spans="2:2" x14ac:dyDescent="0.25">
      <c r="B2014" s="120"/>
    </row>
    <row r="2015" spans="2:2" x14ac:dyDescent="0.25">
      <c r="B2015" s="120"/>
    </row>
    <row r="2016" spans="2:2" x14ac:dyDescent="0.25">
      <c r="B2016" s="120"/>
    </row>
    <row r="2017" spans="2:2" x14ac:dyDescent="0.25">
      <c r="B2017" s="120"/>
    </row>
    <row r="2018" spans="2:2" x14ac:dyDescent="0.25">
      <c r="B2018" s="120"/>
    </row>
    <row r="2019" spans="2:2" x14ac:dyDescent="0.25">
      <c r="B2019" s="120"/>
    </row>
    <row r="2020" spans="2:2" x14ac:dyDescent="0.25">
      <c r="B2020" s="120"/>
    </row>
    <row r="2021" spans="2:2" x14ac:dyDescent="0.25">
      <c r="B2021" s="120"/>
    </row>
    <row r="2022" spans="2:2" x14ac:dyDescent="0.25">
      <c r="B2022" s="120"/>
    </row>
    <row r="2023" spans="2:2" x14ac:dyDescent="0.25">
      <c r="B2023" s="120"/>
    </row>
    <row r="2024" spans="2:2" x14ac:dyDescent="0.25">
      <c r="B2024" s="120"/>
    </row>
    <row r="2025" spans="2:2" x14ac:dyDescent="0.25">
      <c r="B2025" s="120"/>
    </row>
    <row r="2026" spans="2:2" x14ac:dyDescent="0.25">
      <c r="B2026" s="120"/>
    </row>
    <row r="2027" spans="2:2" x14ac:dyDescent="0.25">
      <c r="B2027" s="120"/>
    </row>
    <row r="2028" spans="2:2" x14ac:dyDescent="0.25">
      <c r="B2028" s="120"/>
    </row>
    <row r="2029" spans="2:2" x14ac:dyDescent="0.25">
      <c r="B2029" s="120"/>
    </row>
    <row r="2030" spans="2:2" x14ac:dyDescent="0.25">
      <c r="B2030" s="120"/>
    </row>
    <row r="2031" spans="2:2" x14ac:dyDescent="0.25">
      <c r="B2031" s="120"/>
    </row>
    <row r="2032" spans="2:2" x14ac:dyDescent="0.25">
      <c r="B2032" s="120"/>
    </row>
    <row r="2033" spans="2:2" x14ac:dyDescent="0.25">
      <c r="B2033" s="120"/>
    </row>
    <row r="2034" spans="2:2" x14ac:dyDescent="0.25">
      <c r="B2034" s="120"/>
    </row>
    <row r="2035" spans="2:2" x14ac:dyDescent="0.25">
      <c r="B2035" s="120"/>
    </row>
    <row r="2036" spans="2:2" x14ac:dyDescent="0.25">
      <c r="B2036" s="120"/>
    </row>
    <row r="2037" spans="2:2" x14ac:dyDescent="0.25">
      <c r="B2037" s="120"/>
    </row>
    <row r="2038" spans="2:2" x14ac:dyDescent="0.25">
      <c r="B2038" s="120"/>
    </row>
    <row r="2039" spans="2:2" x14ac:dyDescent="0.25">
      <c r="B2039" s="120"/>
    </row>
    <row r="2040" spans="2:2" x14ac:dyDescent="0.25">
      <c r="B2040" s="120"/>
    </row>
    <row r="2041" spans="2:2" x14ac:dyDescent="0.25">
      <c r="B2041" s="120"/>
    </row>
    <row r="2042" spans="2:2" x14ac:dyDescent="0.25">
      <c r="B2042" s="120"/>
    </row>
    <row r="2043" spans="2:2" x14ac:dyDescent="0.25">
      <c r="B2043" s="120"/>
    </row>
    <row r="2044" spans="2:2" x14ac:dyDescent="0.25">
      <c r="B2044" s="120"/>
    </row>
    <row r="2045" spans="2:2" x14ac:dyDescent="0.25">
      <c r="B2045" s="120"/>
    </row>
    <row r="2046" spans="2:2" x14ac:dyDescent="0.25">
      <c r="B2046" s="120"/>
    </row>
    <row r="2047" spans="2:2" x14ac:dyDescent="0.25">
      <c r="B2047" s="120"/>
    </row>
    <row r="2048" spans="2:2" x14ac:dyDescent="0.25">
      <c r="B2048" s="120"/>
    </row>
    <row r="2049" spans="2:2" x14ac:dyDescent="0.25">
      <c r="B2049" s="120"/>
    </row>
    <row r="2050" spans="2:2" x14ac:dyDescent="0.25">
      <c r="B2050" s="120"/>
    </row>
    <row r="2051" spans="2:2" x14ac:dyDescent="0.25">
      <c r="B2051" s="120"/>
    </row>
    <row r="2052" spans="2:2" x14ac:dyDescent="0.25">
      <c r="B2052" s="120"/>
    </row>
    <row r="2053" spans="2:2" x14ac:dyDescent="0.25">
      <c r="B2053" s="120"/>
    </row>
    <row r="2054" spans="2:2" x14ac:dyDescent="0.25">
      <c r="B2054" s="120"/>
    </row>
    <row r="2055" spans="2:2" x14ac:dyDescent="0.25">
      <c r="B2055" s="120"/>
    </row>
    <row r="2056" spans="2:2" x14ac:dyDescent="0.25">
      <c r="B2056" s="120"/>
    </row>
    <row r="2057" spans="2:2" x14ac:dyDescent="0.25">
      <c r="B2057" s="120"/>
    </row>
    <row r="2058" spans="2:2" x14ac:dyDescent="0.25">
      <c r="B2058" s="120"/>
    </row>
    <row r="2059" spans="2:2" x14ac:dyDescent="0.25">
      <c r="B2059" s="120"/>
    </row>
    <row r="2060" spans="2:2" x14ac:dyDescent="0.25">
      <c r="B2060" s="120"/>
    </row>
    <row r="2061" spans="2:2" x14ac:dyDescent="0.25">
      <c r="B2061" s="120"/>
    </row>
    <row r="2062" spans="2:2" x14ac:dyDescent="0.25">
      <c r="B2062" s="120"/>
    </row>
    <row r="2063" spans="2:2" x14ac:dyDescent="0.25">
      <c r="B2063" s="120"/>
    </row>
    <row r="2064" spans="2:2" x14ac:dyDescent="0.25">
      <c r="B2064" s="120"/>
    </row>
    <row r="2065" spans="2:2" x14ac:dyDescent="0.25">
      <c r="B2065" s="120"/>
    </row>
    <row r="2066" spans="2:2" x14ac:dyDescent="0.25">
      <c r="B2066" s="120"/>
    </row>
    <row r="2067" spans="2:2" x14ac:dyDescent="0.25">
      <c r="B2067" s="120"/>
    </row>
    <row r="2068" spans="2:2" x14ac:dyDescent="0.25">
      <c r="B2068" s="120"/>
    </row>
    <row r="2069" spans="2:2" x14ac:dyDescent="0.25">
      <c r="B2069" s="120"/>
    </row>
    <row r="2070" spans="2:2" x14ac:dyDescent="0.25">
      <c r="B2070" s="120"/>
    </row>
    <row r="2071" spans="2:2" x14ac:dyDescent="0.25">
      <c r="B2071" s="120"/>
    </row>
    <row r="2072" spans="2:2" x14ac:dyDescent="0.25">
      <c r="B2072" s="120"/>
    </row>
    <row r="2073" spans="2:2" x14ac:dyDescent="0.25">
      <c r="B2073" s="120"/>
    </row>
    <row r="2074" spans="2:2" x14ac:dyDescent="0.25">
      <c r="B2074" s="120"/>
    </row>
    <row r="2075" spans="2:2" x14ac:dyDescent="0.25">
      <c r="B2075" s="120"/>
    </row>
    <row r="2076" spans="2:2" x14ac:dyDescent="0.25">
      <c r="B2076" s="120"/>
    </row>
    <row r="2077" spans="2:2" x14ac:dyDescent="0.25">
      <c r="B2077" s="120"/>
    </row>
    <row r="2078" spans="2:2" x14ac:dyDescent="0.25">
      <c r="B2078" s="120"/>
    </row>
    <row r="2079" spans="2:2" x14ac:dyDescent="0.25">
      <c r="B2079" s="120"/>
    </row>
    <row r="2080" spans="2:2" x14ac:dyDescent="0.25">
      <c r="B2080" s="120"/>
    </row>
    <row r="2081" spans="2:2" x14ac:dyDescent="0.25">
      <c r="B2081" s="120"/>
    </row>
    <row r="2082" spans="2:2" x14ac:dyDescent="0.25">
      <c r="B2082" s="120"/>
    </row>
    <row r="2083" spans="2:2" x14ac:dyDescent="0.25">
      <c r="B2083" s="120"/>
    </row>
    <row r="2084" spans="2:2" x14ac:dyDescent="0.25">
      <c r="B2084" s="120"/>
    </row>
    <row r="2085" spans="2:2" x14ac:dyDescent="0.25">
      <c r="B2085" s="120"/>
    </row>
    <row r="2086" spans="2:2" x14ac:dyDescent="0.25">
      <c r="B2086" s="120"/>
    </row>
    <row r="2087" spans="2:2" x14ac:dyDescent="0.25">
      <c r="B2087" s="120"/>
    </row>
    <row r="2088" spans="2:2" x14ac:dyDescent="0.25">
      <c r="B2088" s="120"/>
    </row>
    <row r="2089" spans="2:2" x14ac:dyDescent="0.25">
      <c r="B2089" s="120"/>
    </row>
    <row r="2090" spans="2:2" x14ac:dyDescent="0.25">
      <c r="B2090" s="120"/>
    </row>
    <row r="2091" spans="2:2" x14ac:dyDescent="0.25">
      <c r="B2091" s="120"/>
    </row>
    <row r="2092" spans="2:2" x14ac:dyDescent="0.25">
      <c r="B2092" s="120"/>
    </row>
    <row r="2093" spans="2:2" x14ac:dyDescent="0.25">
      <c r="B2093" s="120"/>
    </row>
    <row r="2094" spans="2:2" x14ac:dyDescent="0.25">
      <c r="B2094" s="120"/>
    </row>
    <row r="2095" spans="2:2" x14ac:dyDescent="0.25">
      <c r="B2095" s="120"/>
    </row>
    <row r="2096" spans="2:2" x14ac:dyDescent="0.25">
      <c r="B2096" s="120"/>
    </row>
    <row r="2097" spans="2:2" x14ac:dyDescent="0.25">
      <c r="B2097" s="120"/>
    </row>
    <row r="2098" spans="2:2" x14ac:dyDescent="0.25">
      <c r="B2098" s="120"/>
    </row>
    <row r="2099" spans="2:2" x14ac:dyDescent="0.25">
      <c r="B2099" s="120"/>
    </row>
    <row r="2100" spans="2:2" x14ac:dyDescent="0.25">
      <c r="B2100" s="120"/>
    </row>
    <row r="2101" spans="2:2" x14ac:dyDescent="0.25">
      <c r="B2101" s="120"/>
    </row>
    <row r="2102" spans="2:2" x14ac:dyDescent="0.25">
      <c r="B2102" s="120"/>
    </row>
    <row r="2103" spans="2:2" x14ac:dyDescent="0.25">
      <c r="B2103" s="120"/>
    </row>
    <row r="2104" spans="2:2" x14ac:dyDescent="0.25">
      <c r="B2104" s="120"/>
    </row>
    <row r="2105" spans="2:2" x14ac:dyDescent="0.25">
      <c r="B2105" s="120"/>
    </row>
    <row r="2106" spans="2:2" x14ac:dyDescent="0.25">
      <c r="B2106" s="120"/>
    </row>
    <row r="2107" spans="2:2" x14ac:dyDescent="0.25">
      <c r="B2107" s="120"/>
    </row>
    <row r="2108" spans="2:2" x14ac:dyDescent="0.25">
      <c r="B2108" s="120"/>
    </row>
    <row r="2109" spans="2:2" x14ac:dyDescent="0.25">
      <c r="B2109" s="120"/>
    </row>
    <row r="2110" spans="2:2" x14ac:dyDescent="0.25">
      <c r="B2110" s="120"/>
    </row>
    <row r="2111" spans="2:2" x14ac:dyDescent="0.25">
      <c r="B2111" s="120"/>
    </row>
    <row r="2112" spans="2:2" x14ac:dyDescent="0.25">
      <c r="B2112" s="120"/>
    </row>
    <row r="2113" spans="2:2" x14ac:dyDescent="0.25">
      <c r="B2113" s="120"/>
    </row>
    <row r="2114" spans="2:2" x14ac:dyDescent="0.25">
      <c r="B2114" s="120"/>
    </row>
    <row r="2115" spans="2:2" x14ac:dyDescent="0.25">
      <c r="B2115" s="120"/>
    </row>
    <row r="2116" spans="2:2" x14ac:dyDescent="0.25">
      <c r="B2116" s="120"/>
    </row>
    <row r="2117" spans="2:2" x14ac:dyDescent="0.25">
      <c r="B2117" s="120"/>
    </row>
    <row r="2118" spans="2:2" x14ac:dyDescent="0.25">
      <c r="B2118" s="120"/>
    </row>
    <row r="2119" spans="2:2" x14ac:dyDescent="0.25">
      <c r="B2119" s="120"/>
    </row>
    <row r="2120" spans="2:2" x14ac:dyDescent="0.25">
      <c r="B2120" s="120"/>
    </row>
    <row r="2121" spans="2:2" x14ac:dyDescent="0.25">
      <c r="B2121" s="120"/>
    </row>
    <row r="2122" spans="2:2" x14ac:dyDescent="0.25">
      <c r="B2122" s="120"/>
    </row>
    <row r="2123" spans="2:2" x14ac:dyDescent="0.25">
      <c r="B2123" s="120"/>
    </row>
    <row r="2124" spans="2:2" x14ac:dyDescent="0.25">
      <c r="B2124" s="120"/>
    </row>
    <row r="2125" spans="2:2" x14ac:dyDescent="0.25">
      <c r="B2125" s="120"/>
    </row>
    <row r="2126" spans="2:2" x14ac:dyDescent="0.25">
      <c r="B2126" s="120"/>
    </row>
    <row r="2127" spans="2:2" x14ac:dyDescent="0.25">
      <c r="B2127" s="120"/>
    </row>
    <row r="2128" spans="2:2" x14ac:dyDescent="0.25">
      <c r="B2128" s="120"/>
    </row>
    <row r="2129" spans="2:2" x14ac:dyDescent="0.25">
      <c r="B2129" s="120"/>
    </row>
    <row r="2130" spans="2:2" x14ac:dyDescent="0.25">
      <c r="B2130" s="120"/>
    </row>
    <row r="2131" spans="2:2" x14ac:dyDescent="0.25">
      <c r="B2131" s="120"/>
    </row>
    <row r="2132" spans="2:2" x14ac:dyDescent="0.25">
      <c r="B2132" s="120"/>
    </row>
    <row r="2133" spans="2:2" x14ac:dyDescent="0.25">
      <c r="B2133" s="120"/>
    </row>
    <row r="2134" spans="2:2" x14ac:dyDescent="0.25">
      <c r="B2134" s="120"/>
    </row>
    <row r="2135" spans="2:2" x14ac:dyDescent="0.25">
      <c r="B2135" s="120"/>
    </row>
    <row r="2136" spans="2:2" x14ac:dyDescent="0.25">
      <c r="B2136" s="120"/>
    </row>
    <row r="2137" spans="2:2" x14ac:dyDescent="0.25">
      <c r="B2137" s="120"/>
    </row>
    <row r="2138" spans="2:2" x14ac:dyDescent="0.25">
      <c r="B2138" s="120"/>
    </row>
    <row r="2139" spans="2:2" x14ac:dyDescent="0.25">
      <c r="B2139" s="120"/>
    </row>
    <row r="2140" spans="2:2" x14ac:dyDescent="0.25">
      <c r="B2140" s="120"/>
    </row>
    <row r="2141" spans="2:2" x14ac:dyDescent="0.25">
      <c r="B2141" s="120"/>
    </row>
    <row r="2142" spans="2:2" x14ac:dyDescent="0.25">
      <c r="B2142" s="120"/>
    </row>
    <row r="2143" spans="2:2" x14ac:dyDescent="0.25">
      <c r="B2143" s="120"/>
    </row>
    <row r="2144" spans="2:2" x14ac:dyDescent="0.25">
      <c r="B2144" s="120"/>
    </row>
    <row r="2145" spans="2:2" x14ac:dyDescent="0.25">
      <c r="B2145" s="120"/>
    </row>
    <row r="2146" spans="2:2" x14ac:dyDescent="0.25">
      <c r="B2146" s="120"/>
    </row>
    <row r="2147" spans="2:2" x14ac:dyDescent="0.25">
      <c r="B2147" s="120"/>
    </row>
    <row r="2148" spans="2:2" x14ac:dyDescent="0.25">
      <c r="B2148" s="120"/>
    </row>
    <row r="2149" spans="2:2" x14ac:dyDescent="0.25">
      <c r="B2149" s="120"/>
    </row>
    <row r="2150" spans="2:2" x14ac:dyDescent="0.25">
      <c r="B2150" s="120"/>
    </row>
    <row r="2151" spans="2:2" x14ac:dyDescent="0.25">
      <c r="B2151" s="120"/>
    </row>
    <row r="2152" spans="2:2" x14ac:dyDescent="0.25">
      <c r="B2152" s="120"/>
    </row>
    <row r="2153" spans="2:2" x14ac:dyDescent="0.25">
      <c r="B2153" s="120"/>
    </row>
    <row r="2154" spans="2:2" x14ac:dyDescent="0.25">
      <c r="B2154" s="120"/>
    </row>
    <row r="2155" spans="2:2" x14ac:dyDescent="0.25">
      <c r="B2155" s="120"/>
    </row>
    <row r="2156" spans="2:2" x14ac:dyDescent="0.25">
      <c r="B2156" s="120"/>
    </row>
    <row r="2157" spans="2:2" x14ac:dyDescent="0.25">
      <c r="B2157" s="120"/>
    </row>
    <row r="2158" spans="2:2" x14ac:dyDescent="0.25">
      <c r="B2158" s="120"/>
    </row>
    <row r="2159" spans="2:2" x14ac:dyDescent="0.25">
      <c r="B2159" s="120"/>
    </row>
    <row r="2160" spans="2:2" x14ac:dyDescent="0.25">
      <c r="B2160" s="120"/>
    </row>
    <row r="2161" spans="2:2" x14ac:dyDescent="0.25">
      <c r="B2161" s="120"/>
    </row>
    <row r="2162" spans="2:2" x14ac:dyDescent="0.25">
      <c r="B2162" s="120"/>
    </row>
    <row r="2163" spans="2:2" x14ac:dyDescent="0.25">
      <c r="B2163" s="120"/>
    </row>
    <row r="2164" spans="2:2" x14ac:dyDescent="0.25">
      <c r="B2164" s="120"/>
    </row>
    <row r="2165" spans="2:2" x14ac:dyDescent="0.25">
      <c r="B2165" s="120"/>
    </row>
    <row r="2166" spans="2:2" x14ac:dyDescent="0.25">
      <c r="B2166" s="120"/>
    </row>
    <row r="2167" spans="2:2" x14ac:dyDescent="0.25">
      <c r="B2167" s="120"/>
    </row>
    <row r="2168" spans="2:2" x14ac:dyDescent="0.25">
      <c r="B2168" s="120"/>
    </row>
    <row r="2169" spans="2:2" x14ac:dyDescent="0.25">
      <c r="B2169" s="120"/>
    </row>
    <row r="2170" spans="2:2" x14ac:dyDescent="0.25">
      <c r="B2170" s="120"/>
    </row>
    <row r="2171" spans="2:2" x14ac:dyDescent="0.25">
      <c r="B2171" s="120"/>
    </row>
    <row r="2172" spans="2:2" x14ac:dyDescent="0.25">
      <c r="B2172" s="120"/>
    </row>
    <row r="2173" spans="2:2" x14ac:dyDescent="0.25">
      <c r="B2173" s="120"/>
    </row>
    <row r="2174" spans="2:2" x14ac:dyDescent="0.25">
      <c r="B2174" s="120"/>
    </row>
    <row r="2175" spans="2:2" x14ac:dyDescent="0.25">
      <c r="B2175" s="120"/>
    </row>
    <row r="2176" spans="2:2" x14ac:dyDescent="0.25">
      <c r="B2176" s="120"/>
    </row>
    <row r="2177" spans="2:2" x14ac:dyDescent="0.25">
      <c r="B2177" s="120"/>
    </row>
    <row r="2178" spans="2:2" x14ac:dyDescent="0.25">
      <c r="B2178" s="120"/>
    </row>
    <row r="2179" spans="2:2" x14ac:dyDescent="0.25">
      <c r="B2179" s="120"/>
    </row>
    <row r="2180" spans="2:2" x14ac:dyDescent="0.25">
      <c r="B2180" s="120"/>
    </row>
    <row r="2181" spans="2:2" x14ac:dyDescent="0.25">
      <c r="B2181" s="120"/>
    </row>
    <row r="2182" spans="2:2" x14ac:dyDescent="0.25">
      <c r="B2182" s="120"/>
    </row>
    <row r="2183" spans="2:2" x14ac:dyDescent="0.25">
      <c r="B2183" s="120"/>
    </row>
    <row r="2184" spans="2:2" x14ac:dyDescent="0.25">
      <c r="B2184" s="120"/>
    </row>
    <row r="2185" spans="2:2" x14ac:dyDescent="0.25">
      <c r="B2185" s="120"/>
    </row>
    <row r="2186" spans="2:2" x14ac:dyDescent="0.25">
      <c r="B2186" s="120"/>
    </row>
    <row r="2187" spans="2:2" x14ac:dyDescent="0.25">
      <c r="B2187" s="120"/>
    </row>
    <row r="2188" spans="2:2" x14ac:dyDescent="0.25">
      <c r="B2188" s="120"/>
    </row>
    <row r="2189" spans="2:2" x14ac:dyDescent="0.25">
      <c r="B2189" s="120"/>
    </row>
    <row r="2190" spans="2:2" x14ac:dyDescent="0.25">
      <c r="B2190" s="120"/>
    </row>
    <row r="2191" spans="2:2" x14ac:dyDescent="0.25">
      <c r="B2191" s="120"/>
    </row>
    <row r="2192" spans="2:2" x14ac:dyDescent="0.25">
      <c r="B2192" s="120"/>
    </row>
    <row r="2193" spans="2:2" x14ac:dyDescent="0.25">
      <c r="B2193" s="120"/>
    </row>
    <row r="2194" spans="2:2" x14ac:dyDescent="0.25">
      <c r="B2194" s="120"/>
    </row>
    <row r="2195" spans="2:2" x14ac:dyDescent="0.25">
      <c r="B2195" s="120"/>
    </row>
    <row r="2196" spans="2:2" x14ac:dyDescent="0.25">
      <c r="B2196" s="120"/>
    </row>
    <row r="2197" spans="2:2" x14ac:dyDescent="0.25">
      <c r="B2197" s="120"/>
    </row>
    <row r="2198" spans="2:2" x14ac:dyDescent="0.25">
      <c r="B2198" s="120"/>
    </row>
    <row r="2199" spans="2:2" x14ac:dyDescent="0.25">
      <c r="B2199" s="120"/>
    </row>
    <row r="2200" spans="2:2" x14ac:dyDescent="0.25">
      <c r="B2200" s="120"/>
    </row>
    <row r="2201" spans="2:2" x14ac:dyDescent="0.25">
      <c r="B2201" s="120"/>
    </row>
    <row r="2202" spans="2:2" x14ac:dyDescent="0.25">
      <c r="B2202" s="120"/>
    </row>
    <row r="2203" spans="2:2" x14ac:dyDescent="0.25">
      <c r="B2203" s="120"/>
    </row>
    <row r="2204" spans="2:2" x14ac:dyDescent="0.25">
      <c r="B2204" s="120"/>
    </row>
    <row r="2205" spans="2:2" x14ac:dyDescent="0.25">
      <c r="B2205" s="120"/>
    </row>
    <row r="2206" spans="2:2" x14ac:dyDescent="0.25">
      <c r="B2206" s="120"/>
    </row>
    <row r="2207" spans="2:2" x14ac:dyDescent="0.25">
      <c r="B2207" s="120"/>
    </row>
    <row r="2208" spans="2:2" x14ac:dyDescent="0.25">
      <c r="B2208" s="120"/>
    </row>
    <row r="2209" spans="2:2" x14ac:dyDescent="0.25">
      <c r="B2209" s="120"/>
    </row>
    <row r="2210" spans="2:2" x14ac:dyDescent="0.25">
      <c r="B2210" s="120"/>
    </row>
    <row r="2211" spans="2:2" x14ac:dyDescent="0.25">
      <c r="B2211" s="120"/>
    </row>
    <row r="2212" spans="2:2" x14ac:dyDescent="0.25">
      <c r="B2212" s="120"/>
    </row>
    <row r="2213" spans="2:2" x14ac:dyDescent="0.25">
      <c r="B2213" s="120"/>
    </row>
    <row r="2214" spans="2:2" x14ac:dyDescent="0.25">
      <c r="B2214" s="120"/>
    </row>
    <row r="2215" spans="2:2" x14ac:dyDescent="0.25">
      <c r="B2215" s="120"/>
    </row>
    <row r="2216" spans="2:2" x14ac:dyDescent="0.25">
      <c r="B2216" s="120"/>
    </row>
    <row r="2217" spans="2:2" x14ac:dyDescent="0.25">
      <c r="B2217" s="120"/>
    </row>
    <row r="2218" spans="2:2" x14ac:dyDescent="0.25">
      <c r="B2218" s="120"/>
    </row>
    <row r="2219" spans="2:2" x14ac:dyDescent="0.25">
      <c r="B2219" s="120"/>
    </row>
    <row r="2220" spans="2:2" x14ac:dyDescent="0.25">
      <c r="B2220" s="120"/>
    </row>
    <row r="2221" spans="2:2" x14ac:dyDescent="0.25">
      <c r="B2221" s="120"/>
    </row>
    <row r="2222" spans="2:2" x14ac:dyDescent="0.25">
      <c r="B2222" s="120"/>
    </row>
    <row r="2223" spans="2:2" x14ac:dyDescent="0.25">
      <c r="B2223" s="120"/>
    </row>
    <row r="2224" spans="2:2" x14ac:dyDescent="0.25">
      <c r="B2224" s="120"/>
    </row>
    <row r="2225" spans="2:2" x14ac:dyDescent="0.25">
      <c r="B2225" s="120"/>
    </row>
    <row r="2226" spans="2:2" x14ac:dyDescent="0.25">
      <c r="B2226" s="120"/>
    </row>
    <row r="2227" spans="2:2" x14ac:dyDescent="0.25">
      <c r="B2227" s="120"/>
    </row>
    <row r="2228" spans="2:2" x14ac:dyDescent="0.25">
      <c r="B2228" s="120"/>
    </row>
    <row r="2229" spans="2:2" x14ac:dyDescent="0.25">
      <c r="B2229" s="120"/>
    </row>
    <row r="2230" spans="2:2" x14ac:dyDescent="0.25">
      <c r="B2230" s="120"/>
    </row>
    <row r="2231" spans="2:2" x14ac:dyDescent="0.25">
      <c r="B2231" s="120"/>
    </row>
    <row r="2232" spans="2:2" x14ac:dyDescent="0.25">
      <c r="B2232" s="120"/>
    </row>
    <row r="2233" spans="2:2" x14ac:dyDescent="0.25">
      <c r="B2233" s="120"/>
    </row>
    <row r="2234" spans="2:2" x14ac:dyDescent="0.25">
      <c r="B2234" s="120"/>
    </row>
    <row r="2235" spans="2:2" x14ac:dyDescent="0.25">
      <c r="B2235" s="120"/>
    </row>
    <row r="2236" spans="2:2" x14ac:dyDescent="0.25">
      <c r="B2236" s="120"/>
    </row>
    <row r="2237" spans="2:2" x14ac:dyDescent="0.25">
      <c r="B2237" s="120"/>
    </row>
    <row r="2238" spans="2:2" x14ac:dyDescent="0.25">
      <c r="B2238" s="120"/>
    </row>
    <row r="2239" spans="2:2" x14ac:dyDescent="0.25">
      <c r="B2239" s="120"/>
    </row>
    <row r="2240" spans="2:2" x14ac:dyDescent="0.25">
      <c r="B2240" s="120"/>
    </row>
    <row r="2241" spans="2:2" x14ac:dyDescent="0.25">
      <c r="B2241" s="120"/>
    </row>
    <row r="2242" spans="2:2" x14ac:dyDescent="0.25">
      <c r="B2242" s="120"/>
    </row>
    <row r="2243" spans="2:2" x14ac:dyDescent="0.25">
      <c r="B2243" s="120"/>
    </row>
    <row r="2244" spans="2:2" x14ac:dyDescent="0.25">
      <c r="B2244" s="120"/>
    </row>
    <row r="2245" spans="2:2" x14ac:dyDescent="0.25">
      <c r="B2245" s="120"/>
    </row>
    <row r="2246" spans="2:2" x14ac:dyDescent="0.25">
      <c r="B2246" s="120"/>
    </row>
    <row r="2247" spans="2:2" x14ac:dyDescent="0.25">
      <c r="B2247" s="120"/>
    </row>
    <row r="2248" spans="2:2" x14ac:dyDescent="0.25">
      <c r="B2248" s="120"/>
    </row>
    <row r="2249" spans="2:2" x14ac:dyDescent="0.25">
      <c r="B2249" s="120"/>
    </row>
    <row r="2250" spans="2:2" x14ac:dyDescent="0.25">
      <c r="B2250" s="120"/>
    </row>
    <row r="2251" spans="2:2" x14ac:dyDescent="0.25">
      <c r="B2251" s="120"/>
    </row>
    <row r="2252" spans="2:2" x14ac:dyDescent="0.25">
      <c r="B2252" s="120"/>
    </row>
    <row r="2253" spans="2:2" x14ac:dyDescent="0.25">
      <c r="B2253" s="120"/>
    </row>
    <row r="2254" spans="2:2" x14ac:dyDescent="0.25">
      <c r="B2254" s="120"/>
    </row>
    <row r="2255" spans="2:2" x14ac:dyDescent="0.25">
      <c r="B2255" s="120"/>
    </row>
    <row r="2256" spans="2:2" x14ac:dyDescent="0.25">
      <c r="B2256" s="120"/>
    </row>
    <row r="2257" spans="2:2" x14ac:dyDescent="0.25">
      <c r="B2257" s="120"/>
    </row>
    <row r="2258" spans="2:2" x14ac:dyDescent="0.25">
      <c r="B2258" s="120"/>
    </row>
    <row r="2259" spans="2:2" x14ac:dyDescent="0.25">
      <c r="B2259" s="120"/>
    </row>
    <row r="2260" spans="2:2" x14ac:dyDescent="0.25">
      <c r="B2260" s="120"/>
    </row>
    <row r="2261" spans="2:2" x14ac:dyDescent="0.25">
      <c r="B2261" s="120"/>
    </row>
    <row r="2262" spans="2:2" x14ac:dyDescent="0.25">
      <c r="B2262" s="120"/>
    </row>
    <row r="2263" spans="2:2" x14ac:dyDescent="0.25">
      <c r="B2263" s="120"/>
    </row>
    <row r="2264" spans="2:2" x14ac:dyDescent="0.25">
      <c r="B2264" s="120"/>
    </row>
    <row r="2265" spans="2:2" x14ac:dyDescent="0.25">
      <c r="B2265" s="120"/>
    </row>
    <row r="2266" spans="2:2" x14ac:dyDescent="0.25">
      <c r="B2266" s="120"/>
    </row>
    <row r="2267" spans="2:2" x14ac:dyDescent="0.25">
      <c r="B2267" s="120"/>
    </row>
    <row r="2268" spans="2:2" x14ac:dyDescent="0.25">
      <c r="B2268" s="120"/>
    </row>
    <row r="2269" spans="2:2" x14ac:dyDescent="0.25">
      <c r="B2269" s="120"/>
    </row>
    <row r="2270" spans="2:2" x14ac:dyDescent="0.25">
      <c r="B2270" s="120"/>
    </row>
    <row r="2271" spans="2:2" x14ac:dyDescent="0.25">
      <c r="B2271" s="120"/>
    </row>
    <row r="2272" spans="2:2" x14ac:dyDescent="0.25">
      <c r="B2272" s="120"/>
    </row>
    <row r="2273" spans="2:2" x14ac:dyDescent="0.25">
      <c r="B2273" s="120"/>
    </row>
    <row r="2274" spans="2:2" x14ac:dyDescent="0.25">
      <c r="B2274" s="120"/>
    </row>
    <row r="2275" spans="2:2" x14ac:dyDescent="0.25">
      <c r="B2275" s="120"/>
    </row>
    <row r="2276" spans="2:2" x14ac:dyDescent="0.25">
      <c r="B2276" s="120"/>
    </row>
    <row r="2277" spans="2:2" x14ac:dyDescent="0.25">
      <c r="B2277" s="120"/>
    </row>
    <row r="2278" spans="2:2" x14ac:dyDescent="0.25">
      <c r="B2278" s="120"/>
    </row>
    <row r="2279" spans="2:2" x14ac:dyDescent="0.25">
      <c r="B2279" s="120"/>
    </row>
    <row r="2280" spans="2:2" x14ac:dyDescent="0.25">
      <c r="B2280" s="120"/>
    </row>
    <row r="2281" spans="2:2" x14ac:dyDescent="0.25">
      <c r="B2281" s="120"/>
    </row>
    <row r="2282" spans="2:2" x14ac:dyDescent="0.25">
      <c r="B2282" s="120"/>
    </row>
    <row r="2283" spans="2:2" x14ac:dyDescent="0.25">
      <c r="B2283" s="120"/>
    </row>
    <row r="2284" spans="2:2" x14ac:dyDescent="0.25">
      <c r="B2284" s="120"/>
    </row>
    <row r="2285" spans="2:2" x14ac:dyDescent="0.25">
      <c r="B2285" s="120"/>
    </row>
    <row r="2286" spans="2:2" x14ac:dyDescent="0.25">
      <c r="B2286" s="120"/>
    </row>
    <row r="2287" spans="2:2" x14ac:dyDescent="0.25">
      <c r="B2287" s="120"/>
    </row>
    <row r="2288" spans="2:2" x14ac:dyDescent="0.25">
      <c r="B2288" s="120"/>
    </row>
    <row r="2289" spans="2:2" x14ac:dyDescent="0.25">
      <c r="B2289" s="120"/>
    </row>
    <row r="2290" spans="2:2" x14ac:dyDescent="0.25">
      <c r="B2290" s="120"/>
    </row>
    <row r="2291" spans="2:2" x14ac:dyDescent="0.25">
      <c r="B2291" s="120"/>
    </row>
    <row r="2292" spans="2:2" x14ac:dyDescent="0.25">
      <c r="B2292" s="120"/>
    </row>
    <row r="2293" spans="2:2" x14ac:dyDescent="0.25">
      <c r="B2293" s="120"/>
    </row>
    <row r="2294" spans="2:2" x14ac:dyDescent="0.25">
      <c r="B2294" s="120"/>
    </row>
    <row r="2295" spans="2:2" x14ac:dyDescent="0.25">
      <c r="B2295" s="120"/>
    </row>
    <row r="2296" spans="2:2" x14ac:dyDescent="0.25">
      <c r="B2296" s="120"/>
    </row>
    <row r="2297" spans="2:2" x14ac:dyDescent="0.25">
      <c r="B2297" s="120"/>
    </row>
    <row r="2298" spans="2:2" x14ac:dyDescent="0.25">
      <c r="B2298" s="120"/>
    </row>
    <row r="2299" spans="2:2" x14ac:dyDescent="0.25">
      <c r="B2299" s="120"/>
    </row>
    <row r="2300" spans="2:2" x14ac:dyDescent="0.25">
      <c r="B2300" s="120"/>
    </row>
    <row r="2301" spans="2:2" x14ac:dyDescent="0.25">
      <c r="B2301" s="120"/>
    </row>
    <row r="2302" spans="2:2" x14ac:dyDescent="0.25">
      <c r="B2302" s="120"/>
    </row>
    <row r="2303" spans="2:2" x14ac:dyDescent="0.25">
      <c r="B2303" s="120"/>
    </row>
    <row r="2304" spans="2:2" x14ac:dyDescent="0.25">
      <c r="B2304" s="120"/>
    </row>
    <row r="2305" spans="2:2" x14ac:dyDescent="0.25">
      <c r="B2305" s="120"/>
    </row>
    <row r="2306" spans="2:2" x14ac:dyDescent="0.25">
      <c r="B2306" s="120"/>
    </row>
    <row r="2307" spans="2:2" x14ac:dyDescent="0.25">
      <c r="B2307" s="120"/>
    </row>
    <row r="2308" spans="2:2" x14ac:dyDescent="0.25">
      <c r="B2308" s="120"/>
    </row>
    <row r="2309" spans="2:2" x14ac:dyDescent="0.25">
      <c r="B2309" s="120"/>
    </row>
    <row r="2310" spans="2:2" x14ac:dyDescent="0.25">
      <c r="B2310" s="120"/>
    </row>
    <row r="2311" spans="2:2" x14ac:dyDescent="0.25">
      <c r="B2311" s="120"/>
    </row>
    <row r="2312" spans="2:2" x14ac:dyDescent="0.25">
      <c r="B2312" s="120"/>
    </row>
    <row r="2313" spans="2:2" x14ac:dyDescent="0.25">
      <c r="B2313" s="120"/>
    </row>
    <row r="2314" spans="2:2" x14ac:dyDescent="0.25">
      <c r="B2314" s="120"/>
    </row>
    <row r="2315" spans="2:2" x14ac:dyDescent="0.25">
      <c r="B2315" s="120"/>
    </row>
    <row r="2316" spans="2:2" x14ac:dyDescent="0.25">
      <c r="B2316" s="120"/>
    </row>
    <row r="2317" spans="2:2" x14ac:dyDescent="0.25">
      <c r="B2317" s="120"/>
    </row>
    <row r="2318" spans="2:2" x14ac:dyDescent="0.25">
      <c r="B2318" s="120"/>
    </row>
    <row r="2319" spans="2:2" x14ac:dyDescent="0.25">
      <c r="B2319" s="120"/>
    </row>
    <row r="2320" spans="2:2" x14ac:dyDescent="0.25">
      <c r="B2320" s="120"/>
    </row>
    <row r="2321" spans="2:2" x14ac:dyDescent="0.25">
      <c r="B2321" s="120"/>
    </row>
    <row r="2322" spans="2:2" x14ac:dyDescent="0.25">
      <c r="B2322" s="120"/>
    </row>
    <row r="2323" spans="2:2" x14ac:dyDescent="0.25">
      <c r="B2323" s="120"/>
    </row>
    <row r="2324" spans="2:2" x14ac:dyDescent="0.25">
      <c r="B2324" s="120"/>
    </row>
    <row r="2325" spans="2:2" x14ac:dyDescent="0.25">
      <c r="B2325" s="120"/>
    </row>
    <row r="2326" spans="2:2" x14ac:dyDescent="0.25">
      <c r="B2326" s="120"/>
    </row>
    <row r="2327" spans="2:2" x14ac:dyDescent="0.25">
      <c r="B2327" s="120"/>
    </row>
    <row r="2328" spans="2:2" x14ac:dyDescent="0.25">
      <c r="B2328" s="120"/>
    </row>
    <row r="2329" spans="2:2" x14ac:dyDescent="0.25">
      <c r="B2329" s="120"/>
    </row>
    <row r="2330" spans="2:2" x14ac:dyDescent="0.25">
      <c r="B2330" s="120"/>
    </row>
    <row r="2331" spans="2:2" x14ac:dyDescent="0.25">
      <c r="B2331" s="120"/>
    </row>
    <row r="2332" spans="2:2" x14ac:dyDescent="0.25">
      <c r="B2332" s="120"/>
    </row>
    <row r="2333" spans="2:2" x14ac:dyDescent="0.25">
      <c r="B2333" s="120"/>
    </row>
    <row r="2334" spans="2:2" x14ac:dyDescent="0.25">
      <c r="B2334" s="120"/>
    </row>
    <row r="2335" spans="2:2" x14ac:dyDescent="0.25">
      <c r="B2335" s="120"/>
    </row>
    <row r="2336" spans="2:2" x14ac:dyDescent="0.25">
      <c r="B2336" s="120"/>
    </row>
    <row r="2337" spans="2:2" x14ac:dyDescent="0.25">
      <c r="B2337" s="120"/>
    </row>
    <row r="2338" spans="2:2" x14ac:dyDescent="0.25">
      <c r="B2338" s="120"/>
    </row>
    <row r="2339" spans="2:2" x14ac:dyDescent="0.25">
      <c r="B2339" s="120"/>
    </row>
    <row r="2340" spans="2:2" x14ac:dyDescent="0.25">
      <c r="B2340" s="120"/>
    </row>
    <row r="2341" spans="2:2" x14ac:dyDescent="0.25">
      <c r="B2341" s="120"/>
    </row>
    <row r="2342" spans="2:2" x14ac:dyDescent="0.25">
      <c r="B2342" s="120"/>
    </row>
    <row r="2343" spans="2:2" x14ac:dyDescent="0.25">
      <c r="B2343" s="120"/>
    </row>
    <row r="2344" spans="2:2" x14ac:dyDescent="0.25">
      <c r="B2344" s="120"/>
    </row>
    <row r="2345" spans="2:2" x14ac:dyDescent="0.25">
      <c r="B2345" s="120"/>
    </row>
    <row r="2346" spans="2:2" x14ac:dyDescent="0.25">
      <c r="B2346" s="120"/>
    </row>
    <row r="2347" spans="2:2" x14ac:dyDescent="0.25">
      <c r="B2347" s="120"/>
    </row>
    <row r="2348" spans="2:2" x14ac:dyDescent="0.25">
      <c r="B2348" s="120"/>
    </row>
    <row r="2349" spans="2:2" x14ac:dyDescent="0.25">
      <c r="B2349" s="120"/>
    </row>
    <row r="2350" spans="2:2" x14ac:dyDescent="0.25">
      <c r="B2350" s="120"/>
    </row>
    <row r="2351" spans="2:2" x14ac:dyDescent="0.25">
      <c r="B2351" s="120"/>
    </row>
    <row r="2352" spans="2:2" x14ac:dyDescent="0.25">
      <c r="B2352" s="120"/>
    </row>
    <row r="2353" spans="2:2" x14ac:dyDescent="0.25">
      <c r="B2353" s="120"/>
    </row>
    <row r="2354" spans="2:2" x14ac:dyDescent="0.25">
      <c r="B2354" s="120"/>
    </row>
    <row r="2355" spans="2:2" x14ac:dyDescent="0.25">
      <c r="B2355" s="120"/>
    </row>
    <row r="2356" spans="2:2" x14ac:dyDescent="0.25">
      <c r="B2356" s="120"/>
    </row>
    <row r="2357" spans="2:2" x14ac:dyDescent="0.25">
      <c r="B2357" s="120"/>
    </row>
    <row r="2358" spans="2:2" x14ac:dyDescent="0.25">
      <c r="B2358" s="120"/>
    </row>
    <row r="2359" spans="2:2" x14ac:dyDescent="0.25">
      <c r="B2359" s="120"/>
    </row>
    <row r="2360" spans="2:2" x14ac:dyDescent="0.25">
      <c r="B2360" s="120"/>
    </row>
    <row r="2361" spans="2:2" x14ac:dyDescent="0.25">
      <c r="B2361" s="120"/>
    </row>
    <row r="2362" spans="2:2" x14ac:dyDescent="0.25">
      <c r="B2362" s="120"/>
    </row>
    <row r="2363" spans="2:2" x14ac:dyDescent="0.25">
      <c r="B2363" s="120"/>
    </row>
    <row r="2364" spans="2:2" x14ac:dyDescent="0.25">
      <c r="B2364" s="120"/>
    </row>
    <row r="2365" spans="2:2" x14ac:dyDescent="0.25">
      <c r="B2365" s="120"/>
    </row>
    <row r="2366" spans="2:2" x14ac:dyDescent="0.25">
      <c r="B2366" s="120"/>
    </row>
    <row r="2367" spans="2:2" x14ac:dyDescent="0.25">
      <c r="B2367" s="120"/>
    </row>
    <row r="2368" spans="2:2" x14ac:dyDescent="0.25">
      <c r="B2368" s="120"/>
    </row>
    <row r="2369" spans="2:2" x14ac:dyDescent="0.25">
      <c r="B2369" s="120"/>
    </row>
    <row r="2370" spans="2:2" x14ac:dyDescent="0.25">
      <c r="B2370" s="120"/>
    </row>
    <row r="2371" spans="2:2" x14ac:dyDescent="0.25">
      <c r="B2371" s="120"/>
    </row>
    <row r="2372" spans="2:2" x14ac:dyDescent="0.25">
      <c r="B2372" s="120"/>
    </row>
    <row r="2373" spans="2:2" x14ac:dyDescent="0.25">
      <c r="B2373" s="120"/>
    </row>
    <row r="2374" spans="2:2" x14ac:dyDescent="0.25">
      <c r="B2374" s="120"/>
    </row>
    <row r="2375" spans="2:2" x14ac:dyDescent="0.25">
      <c r="B2375" s="120"/>
    </row>
    <row r="2376" spans="2:2" x14ac:dyDescent="0.25">
      <c r="B2376" s="120"/>
    </row>
    <row r="2377" spans="2:2" x14ac:dyDescent="0.25">
      <c r="B2377" s="120"/>
    </row>
    <row r="2378" spans="2:2" x14ac:dyDescent="0.25">
      <c r="B2378" s="120"/>
    </row>
    <row r="2379" spans="2:2" x14ac:dyDescent="0.25">
      <c r="B2379" s="120"/>
    </row>
    <row r="2380" spans="2:2" x14ac:dyDescent="0.25">
      <c r="B2380" s="120"/>
    </row>
    <row r="2381" spans="2:2" x14ac:dyDescent="0.25">
      <c r="B2381" s="120"/>
    </row>
    <row r="2382" spans="2:2" x14ac:dyDescent="0.25">
      <c r="B2382" s="120"/>
    </row>
    <row r="2383" spans="2:2" x14ac:dyDescent="0.25">
      <c r="B2383" s="120"/>
    </row>
    <row r="2384" spans="2:2" x14ac:dyDescent="0.25">
      <c r="B2384" s="120"/>
    </row>
    <row r="2385" spans="2:2" x14ac:dyDescent="0.25">
      <c r="B2385" s="120"/>
    </row>
    <row r="2386" spans="2:2" x14ac:dyDescent="0.25">
      <c r="B2386" s="120"/>
    </row>
    <row r="2387" spans="2:2" x14ac:dyDescent="0.25">
      <c r="B2387" s="120"/>
    </row>
    <row r="2388" spans="2:2" x14ac:dyDescent="0.25">
      <c r="B2388" s="120"/>
    </row>
    <row r="2389" spans="2:2" x14ac:dyDescent="0.25">
      <c r="B2389" s="120"/>
    </row>
    <row r="2390" spans="2:2" x14ac:dyDescent="0.25">
      <c r="B2390" s="120"/>
    </row>
    <row r="2391" spans="2:2" x14ac:dyDescent="0.25">
      <c r="B2391" s="120"/>
    </row>
    <row r="2392" spans="2:2" x14ac:dyDescent="0.25">
      <c r="B2392" s="120"/>
    </row>
    <row r="2393" spans="2:2" x14ac:dyDescent="0.25">
      <c r="B2393" s="120"/>
    </row>
    <row r="2394" spans="2:2" x14ac:dyDescent="0.25">
      <c r="B2394" s="120"/>
    </row>
    <row r="2395" spans="2:2" x14ac:dyDescent="0.25">
      <c r="B2395" s="120"/>
    </row>
    <row r="2396" spans="2:2" x14ac:dyDescent="0.25">
      <c r="B2396" s="120"/>
    </row>
    <row r="2397" spans="2:2" x14ac:dyDescent="0.25">
      <c r="B2397" s="120"/>
    </row>
    <row r="2398" spans="2:2" x14ac:dyDescent="0.25">
      <c r="B2398" s="120"/>
    </row>
    <row r="2399" spans="2:2" x14ac:dyDescent="0.25">
      <c r="B2399" s="120"/>
    </row>
    <row r="2400" spans="2:2" x14ac:dyDescent="0.25">
      <c r="B2400" s="120"/>
    </row>
    <row r="2401" spans="2:2" x14ac:dyDescent="0.25">
      <c r="B2401" s="120"/>
    </row>
    <row r="2402" spans="2:2" x14ac:dyDescent="0.25">
      <c r="B2402" s="120"/>
    </row>
    <row r="2403" spans="2:2" x14ac:dyDescent="0.25">
      <c r="B2403" s="120"/>
    </row>
    <row r="2404" spans="2:2" x14ac:dyDescent="0.25">
      <c r="B2404" s="120"/>
    </row>
    <row r="2405" spans="2:2" x14ac:dyDescent="0.25">
      <c r="B2405" s="120"/>
    </row>
    <row r="2406" spans="2:2" x14ac:dyDescent="0.25">
      <c r="B2406" s="120"/>
    </row>
    <row r="2407" spans="2:2" x14ac:dyDescent="0.25">
      <c r="B2407" s="120"/>
    </row>
    <row r="2408" spans="2:2" x14ac:dyDescent="0.25">
      <c r="B2408" s="120"/>
    </row>
    <row r="2409" spans="2:2" x14ac:dyDescent="0.25">
      <c r="B2409" s="120"/>
    </row>
    <row r="2410" spans="2:2" x14ac:dyDescent="0.25">
      <c r="B2410" s="120"/>
    </row>
    <row r="2411" spans="2:2" x14ac:dyDescent="0.25">
      <c r="B2411" s="120"/>
    </row>
    <row r="2412" spans="2:2" x14ac:dyDescent="0.25">
      <c r="B2412" s="120"/>
    </row>
    <row r="2413" spans="2:2" x14ac:dyDescent="0.25">
      <c r="B2413" s="120"/>
    </row>
    <row r="2414" spans="2:2" x14ac:dyDescent="0.25">
      <c r="B2414" s="120"/>
    </row>
    <row r="2415" spans="2:2" x14ac:dyDescent="0.25">
      <c r="B2415" s="120"/>
    </row>
    <row r="2416" spans="2:2" x14ac:dyDescent="0.25">
      <c r="B2416" s="120"/>
    </row>
    <row r="2417" spans="2:2" x14ac:dyDescent="0.25">
      <c r="B2417" s="120"/>
    </row>
    <row r="2418" spans="2:2" x14ac:dyDescent="0.25">
      <c r="B2418" s="120"/>
    </row>
    <row r="2419" spans="2:2" x14ac:dyDescent="0.25">
      <c r="B2419" s="120"/>
    </row>
    <row r="2420" spans="2:2" x14ac:dyDescent="0.25">
      <c r="B2420" s="120"/>
    </row>
    <row r="2421" spans="2:2" x14ac:dyDescent="0.25">
      <c r="B2421" s="120"/>
    </row>
    <row r="2422" spans="2:2" x14ac:dyDescent="0.25">
      <c r="B2422" s="120"/>
    </row>
    <row r="2423" spans="2:2" x14ac:dyDescent="0.25">
      <c r="B2423" s="120"/>
    </row>
    <row r="2424" spans="2:2" x14ac:dyDescent="0.25">
      <c r="B2424" s="120"/>
    </row>
    <row r="2425" spans="2:2" x14ac:dyDescent="0.25">
      <c r="B2425" s="120"/>
    </row>
    <row r="2426" spans="2:2" x14ac:dyDescent="0.25">
      <c r="B2426" s="120"/>
    </row>
    <row r="2427" spans="2:2" x14ac:dyDescent="0.25">
      <c r="B2427" s="120"/>
    </row>
    <row r="2428" spans="2:2" x14ac:dyDescent="0.25">
      <c r="B2428" s="120"/>
    </row>
    <row r="2429" spans="2:2" x14ac:dyDescent="0.25">
      <c r="B2429" s="120"/>
    </row>
    <row r="2430" spans="2:2" x14ac:dyDescent="0.25">
      <c r="B2430" s="120"/>
    </row>
    <row r="2431" spans="2:2" x14ac:dyDescent="0.25">
      <c r="B2431" s="120"/>
    </row>
    <row r="2432" spans="2:2" x14ac:dyDescent="0.25">
      <c r="B2432" s="120"/>
    </row>
    <row r="2433" spans="2:2" x14ac:dyDescent="0.25">
      <c r="B2433" s="120"/>
    </row>
    <row r="2434" spans="2:2" x14ac:dyDescent="0.25">
      <c r="B2434" s="120"/>
    </row>
    <row r="2435" spans="2:2" x14ac:dyDescent="0.25">
      <c r="B2435" s="120"/>
    </row>
    <row r="2436" spans="2:2" x14ac:dyDescent="0.25">
      <c r="B2436" s="120"/>
    </row>
    <row r="2437" spans="2:2" x14ac:dyDescent="0.25">
      <c r="B2437" s="120"/>
    </row>
    <row r="2438" spans="2:2" x14ac:dyDescent="0.25">
      <c r="B2438" s="120"/>
    </row>
    <row r="2439" spans="2:2" x14ac:dyDescent="0.25">
      <c r="B2439" s="120"/>
    </row>
    <row r="2440" spans="2:2" x14ac:dyDescent="0.25">
      <c r="B2440" s="120"/>
    </row>
    <row r="2441" spans="2:2" x14ac:dyDescent="0.25">
      <c r="B2441" s="120"/>
    </row>
    <row r="2442" spans="2:2" x14ac:dyDescent="0.25">
      <c r="B2442" s="120"/>
    </row>
    <row r="2443" spans="2:2" x14ac:dyDescent="0.25">
      <c r="B2443" s="120"/>
    </row>
    <row r="2444" spans="2:2" x14ac:dyDescent="0.25">
      <c r="B2444" s="120"/>
    </row>
    <row r="2445" spans="2:2" x14ac:dyDescent="0.25">
      <c r="B2445" s="120"/>
    </row>
    <row r="2446" spans="2:2" x14ac:dyDescent="0.25">
      <c r="B2446" s="120"/>
    </row>
    <row r="2447" spans="2:2" x14ac:dyDescent="0.25">
      <c r="B2447" s="120"/>
    </row>
    <row r="2448" spans="2:2" x14ac:dyDescent="0.25">
      <c r="B2448" s="120"/>
    </row>
    <row r="2449" spans="2:2" x14ac:dyDescent="0.25">
      <c r="B2449" s="120"/>
    </row>
    <row r="2450" spans="2:2" x14ac:dyDescent="0.25">
      <c r="B2450" s="120"/>
    </row>
    <row r="2451" spans="2:2" x14ac:dyDescent="0.25">
      <c r="B2451" s="120"/>
    </row>
    <row r="2452" spans="2:2" x14ac:dyDescent="0.25">
      <c r="B2452" s="120"/>
    </row>
    <row r="2453" spans="2:2" x14ac:dyDescent="0.25">
      <c r="B2453" s="120"/>
    </row>
    <row r="2454" spans="2:2" x14ac:dyDescent="0.25">
      <c r="B2454" s="120"/>
    </row>
    <row r="2455" spans="2:2" x14ac:dyDescent="0.25">
      <c r="B2455" s="120"/>
    </row>
    <row r="2456" spans="2:2" x14ac:dyDescent="0.25">
      <c r="B2456" s="120"/>
    </row>
    <row r="2457" spans="2:2" x14ac:dyDescent="0.25">
      <c r="B2457" s="120"/>
    </row>
    <row r="2458" spans="2:2" x14ac:dyDescent="0.25">
      <c r="B2458" s="120"/>
    </row>
    <row r="2459" spans="2:2" x14ac:dyDescent="0.25">
      <c r="B2459" s="120"/>
    </row>
    <row r="2460" spans="2:2" x14ac:dyDescent="0.25">
      <c r="B2460" s="120"/>
    </row>
    <row r="2461" spans="2:2" x14ac:dyDescent="0.25">
      <c r="B2461" s="120"/>
    </row>
    <row r="2462" spans="2:2" x14ac:dyDescent="0.25">
      <c r="B2462" s="120"/>
    </row>
    <row r="2463" spans="2:2" x14ac:dyDescent="0.25">
      <c r="B2463" s="120"/>
    </row>
    <row r="2464" spans="2:2" x14ac:dyDescent="0.25">
      <c r="B2464" s="120"/>
    </row>
    <row r="2465" spans="2:2" x14ac:dyDescent="0.25">
      <c r="B2465" s="120"/>
    </row>
    <row r="2466" spans="2:2" x14ac:dyDescent="0.25">
      <c r="B2466" s="120"/>
    </row>
    <row r="2467" spans="2:2" x14ac:dyDescent="0.25">
      <c r="B2467" s="120"/>
    </row>
    <row r="2468" spans="2:2" x14ac:dyDescent="0.25">
      <c r="B2468" s="120"/>
    </row>
    <row r="2469" spans="2:2" x14ac:dyDescent="0.25">
      <c r="B2469" s="120"/>
    </row>
    <row r="2470" spans="2:2" x14ac:dyDescent="0.25">
      <c r="B2470" s="120"/>
    </row>
    <row r="2471" spans="2:2" x14ac:dyDescent="0.25">
      <c r="B2471" s="120"/>
    </row>
    <row r="2472" spans="2:2" x14ac:dyDescent="0.25">
      <c r="B2472" s="120"/>
    </row>
    <row r="2473" spans="2:2" x14ac:dyDescent="0.25">
      <c r="B2473" s="120"/>
    </row>
    <row r="2474" spans="2:2" x14ac:dyDescent="0.25">
      <c r="B2474" s="120"/>
    </row>
    <row r="2475" spans="2:2" x14ac:dyDescent="0.25">
      <c r="B2475" s="120"/>
    </row>
    <row r="2476" spans="2:2" x14ac:dyDescent="0.25">
      <c r="B2476" s="120"/>
    </row>
    <row r="2477" spans="2:2" x14ac:dyDescent="0.25">
      <c r="B2477" s="120"/>
    </row>
    <row r="2478" spans="2:2" x14ac:dyDescent="0.25">
      <c r="B2478" s="120"/>
    </row>
    <row r="2479" spans="2:2" x14ac:dyDescent="0.25">
      <c r="B2479" s="120"/>
    </row>
    <row r="2480" spans="2:2" x14ac:dyDescent="0.25">
      <c r="B2480" s="120"/>
    </row>
    <row r="2481" spans="2:2" x14ac:dyDescent="0.25">
      <c r="B2481" s="120"/>
    </row>
    <row r="2482" spans="2:2" x14ac:dyDescent="0.25">
      <c r="B2482" s="120"/>
    </row>
    <row r="2483" spans="2:2" x14ac:dyDescent="0.25">
      <c r="B2483" s="120"/>
    </row>
    <row r="2484" spans="2:2" x14ac:dyDescent="0.25">
      <c r="B2484" s="120"/>
    </row>
    <row r="2485" spans="2:2" x14ac:dyDescent="0.25">
      <c r="B2485" s="120"/>
    </row>
    <row r="2486" spans="2:2" x14ac:dyDescent="0.25">
      <c r="B2486" s="120"/>
    </row>
    <row r="2487" spans="2:2" x14ac:dyDescent="0.25">
      <c r="B2487" s="120"/>
    </row>
    <row r="2488" spans="2:2" x14ac:dyDescent="0.25">
      <c r="B2488" s="120"/>
    </row>
    <row r="2489" spans="2:2" x14ac:dyDescent="0.25">
      <c r="B2489" s="120"/>
    </row>
    <row r="2490" spans="2:2" x14ac:dyDescent="0.25">
      <c r="B2490" s="120"/>
    </row>
    <row r="2491" spans="2:2" x14ac:dyDescent="0.25">
      <c r="B2491" s="120"/>
    </row>
    <row r="2492" spans="2:2" x14ac:dyDescent="0.25">
      <c r="B2492" s="120"/>
    </row>
    <row r="2493" spans="2:2" x14ac:dyDescent="0.25">
      <c r="B2493" s="120"/>
    </row>
    <row r="2494" spans="2:2" x14ac:dyDescent="0.25">
      <c r="B2494" s="120"/>
    </row>
    <row r="2495" spans="2:2" x14ac:dyDescent="0.25">
      <c r="B2495" s="120"/>
    </row>
    <row r="2496" spans="2:2" x14ac:dyDescent="0.25">
      <c r="B2496" s="120"/>
    </row>
    <row r="2497" spans="2:2" x14ac:dyDescent="0.25">
      <c r="B2497" s="120"/>
    </row>
    <row r="2498" spans="2:2" x14ac:dyDescent="0.25">
      <c r="B2498" s="120"/>
    </row>
    <row r="2499" spans="2:2" x14ac:dyDescent="0.25">
      <c r="B2499" s="120"/>
    </row>
    <row r="2500" spans="2:2" x14ac:dyDescent="0.25">
      <c r="B2500" s="120"/>
    </row>
    <row r="2501" spans="2:2" x14ac:dyDescent="0.25">
      <c r="B2501" s="120"/>
    </row>
    <row r="2502" spans="2:2" x14ac:dyDescent="0.25">
      <c r="B2502" s="120"/>
    </row>
    <row r="2503" spans="2:2" x14ac:dyDescent="0.25">
      <c r="B2503" s="120"/>
    </row>
    <row r="2504" spans="2:2" x14ac:dyDescent="0.25">
      <c r="B2504" s="120"/>
    </row>
    <row r="2505" spans="2:2" x14ac:dyDescent="0.25">
      <c r="B2505" s="120"/>
    </row>
    <row r="2506" spans="2:2" x14ac:dyDescent="0.25">
      <c r="B2506" s="120"/>
    </row>
    <row r="2507" spans="2:2" x14ac:dyDescent="0.25">
      <c r="B2507" s="120"/>
    </row>
    <row r="2508" spans="2:2" x14ac:dyDescent="0.25">
      <c r="B2508" s="120"/>
    </row>
    <row r="2509" spans="2:2" x14ac:dyDescent="0.25">
      <c r="B2509" s="120"/>
    </row>
    <row r="2510" spans="2:2" x14ac:dyDescent="0.25">
      <c r="B2510" s="120"/>
    </row>
    <row r="2511" spans="2:2" x14ac:dyDescent="0.25">
      <c r="B2511" s="120"/>
    </row>
    <row r="2512" spans="2:2" x14ac:dyDescent="0.25">
      <c r="B2512" s="120"/>
    </row>
    <row r="2513" spans="2:2" x14ac:dyDescent="0.25">
      <c r="B2513" s="120"/>
    </row>
    <row r="2514" spans="2:2" x14ac:dyDescent="0.25">
      <c r="B2514" s="120"/>
    </row>
    <row r="2515" spans="2:2" x14ac:dyDescent="0.25">
      <c r="B2515" s="120"/>
    </row>
    <row r="2516" spans="2:2" x14ac:dyDescent="0.25">
      <c r="B2516" s="120"/>
    </row>
    <row r="2517" spans="2:2" x14ac:dyDescent="0.25">
      <c r="B2517" s="120"/>
    </row>
    <row r="2518" spans="2:2" x14ac:dyDescent="0.25">
      <c r="B2518" s="120"/>
    </row>
    <row r="2519" spans="2:2" x14ac:dyDescent="0.25">
      <c r="B2519" s="120"/>
    </row>
    <row r="2520" spans="2:2" x14ac:dyDescent="0.25">
      <c r="B2520" s="120"/>
    </row>
    <row r="2521" spans="2:2" x14ac:dyDescent="0.25">
      <c r="B2521" s="120"/>
    </row>
    <row r="2522" spans="2:2" x14ac:dyDescent="0.25">
      <c r="B2522" s="120"/>
    </row>
    <row r="2523" spans="2:2" x14ac:dyDescent="0.25">
      <c r="B2523" s="120"/>
    </row>
    <row r="2524" spans="2:2" x14ac:dyDescent="0.25">
      <c r="B2524" s="120"/>
    </row>
    <row r="2525" spans="2:2" x14ac:dyDescent="0.25">
      <c r="B2525" s="120"/>
    </row>
    <row r="2526" spans="2:2" x14ac:dyDescent="0.25">
      <c r="B2526" s="120"/>
    </row>
    <row r="2527" spans="2:2" x14ac:dyDescent="0.25">
      <c r="B2527" s="120"/>
    </row>
    <row r="2528" spans="2:2" x14ac:dyDescent="0.25">
      <c r="B2528" s="120"/>
    </row>
    <row r="2529" spans="2:2" x14ac:dyDescent="0.25">
      <c r="B2529" s="120"/>
    </row>
    <row r="2530" spans="2:2" x14ac:dyDescent="0.25">
      <c r="B2530" s="120"/>
    </row>
    <row r="2531" spans="2:2" x14ac:dyDescent="0.25">
      <c r="B2531" s="120"/>
    </row>
    <row r="2532" spans="2:2" x14ac:dyDescent="0.25">
      <c r="B2532" s="120"/>
    </row>
    <row r="2533" spans="2:2" x14ac:dyDescent="0.25">
      <c r="B2533" s="120"/>
    </row>
    <row r="2534" spans="2:2" x14ac:dyDescent="0.25">
      <c r="B2534" s="120"/>
    </row>
    <row r="2535" spans="2:2" x14ac:dyDescent="0.25">
      <c r="B2535" s="120"/>
    </row>
    <row r="2536" spans="2:2" x14ac:dyDescent="0.25">
      <c r="B2536" s="120"/>
    </row>
    <row r="2537" spans="2:2" x14ac:dyDescent="0.25">
      <c r="B2537" s="120"/>
    </row>
    <row r="2538" spans="2:2" x14ac:dyDescent="0.25">
      <c r="B2538" s="120"/>
    </row>
    <row r="2539" spans="2:2" x14ac:dyDescent="0.25">
      <c r="B2539" s="120"/>
    </row>
    <row r="2540" spans="2:2" x14ac:dyDescent="0.25">
      <c r="B2540" s="120"/>
    </row>
    <row r="2541" spans="2:2" x14ac:dyDescent="0.25">
      <c r="B2541" s="120"/>
    </row>
    <row r="2542" spans="2:2" x14ac:dyDescent="0.25">
      <c r="B2542" s="120"/>
    </row>
    <row r="2543" spans="2:2" x14ac:dyDescent="0.25">
      <c r="B2543" s="120"/>
    </row>
    <row r="2544" spans="2:2" x14ac:dyDescent="0.25">
      <c r="B2544" s="120"/>
    </row>
    <row r="2545" spans="2:2" x14ac:dyDescent="0.25">
      <c r="B2545" s="120"/>
    </row>
    <row r="2546" spans="2:2" x14ac:dyDescent="0.25">
      <c r="B2546" s="120"/>
    </row>
    <row r="2547" spans="2:2" x14ac:dyDescent="0.25">
      <c r="B2547" s="120"/>
    </row>
    <row r="2548" spans="2:2" x14ac:dyDescent="0.25">
      <c r="B2548" s="120"/>
    </row>
    <row r="2549" spans="2:2" x14ac:dyDescent="0.25">
      <c r="B2549" s="120"/>
    </row>
    <row r="2550" spans="2:2" x14ac:dyDescent="0.25">
      <c r="B2550" s="120"/>
    </row>
    <row r="2551" spans="2:2" x14ac:dyDescent="0.25">
      <c r="B2551" s="120"/>
    </row>
    <row r="2552" spans="2:2" x14ac:dyDescent="0.25">
      <c r="B2552" s="120"/>
    </row>
    <row r="2553" spans="2:2" x14ac:dyDescent="0.25">
      <c r="B2553" s="120"/>
    </row>
    <row r="2554" spans="2:2" x14ac:dyDescent="0.25">
      <c r="B2554" s="120"/>
    </row>
    <row r="2555" spans="2:2" x14ac:dyDescent="0.25">
      <c r="B2555" s="120"/>
    </row>
    <row r="2556" spans="2:2" x14ac:dyDescent="0.25">
      <c r="B2556" s="120"/>
    </row>
    <row r="2557" spans="2:2" x14ac:dyDescent="0.25">
      <c r="B2557" s="120"/>
    </row>
    <row r="2558" spans="2:2" x14ac:dyDescent="0.25">
      <c r="B2558" s="120"/>
    </row>
    <row r="2559" spans="2:2" x14ac:dyDescent="0.25">
      <c r="B2559" s="120"/>
    </row>
    <row r="2560" spans="2:2" x14ac:dyDescent="0.25">
      <c r="B2560" s="120"/>
    </row>
    <row r="2561" spans="2:2" x14ac:dyDescent="0.25">
      <c r="B2561" s="120"/>
    </row>
    <row r="2562" spans="2:2" x14ac:dyDescent="0.25">
      <c r="B2562" s="120"/>
    </row>
    <row r="2563" spans="2:2" x14ac:dyDescent="0.25">
      <c r="B2563" s="120"/>
    </row>
    <row r="2564" spans="2:2" x14ac:dyDescent="0.25">
      <c r="B2564" s="120"/>
    </row>
    <row r="2565" spans="2:2" x14ac:dyDescent="0.25">
      <c r="B2565" s="120"/>
    </row>
    <row r="2566" spans="2:2" x14ac:dyDescent="0.25">
      <c r="B2566" s="120"/>
    </row>
    <row r="2567" spans="2:2" x14ac:dyDescent="0.25">
      <c r="B2567" s="120"/>
    </row>
    <row r="2568" spans="2:2" x14ac:dyDescent="0.25">
      <c r="B2568" s="120"/>
    </row>
    <row r="2569" spans="2:2" x14ac:dyDescent="0.25">
      <c r="B2569" s="120"/>
    </row>
    <row r="2570" spans="2:2" x14ac:dyDescent="0.25">
      <c r="B2570" s="120"/>
    </row>
    <row r="2571" spans="2:2" x14ac:dyDescent="0.25">
      <c r="B2571" s="120"/>
    </row>
    <row r="2572" spans="2:2" x14ac:dyDescent="0.25">
      <c r="B2572" s="120"/>
    </row>
    <row r="2573" spans="2:2" x14ac:dyDescent="0.25">
      <c r="B2573" s="120"/>
    </row>
    <row r="2574" spans="2:2" x14ac:dyDescent="0.25">
      <c r="B2574" s="120"/>
    </row>
    <row r="2575" spans="2:2" x14ac:dyDescent="0.25">
      <c r="B2575" s="120"/>
    </row>
    <row r="2576" spans="2:2" x14ac:dyDescent="0.25">
      <c r="B2576" s="120"/>
    </row>
    <row r="2577" spans="2:2" x14ac:dyDescent="0.25">
      <c r="B2577" s="120"/>
    </row>
    <row r="2578" spans="2:2" x14ac:dyDescent="0.25">
      <c r="B2578" s="120"/>
    </row>
    <row r="2579" spans="2:2" x14ac:dyDescent="0.25">
      <c r="B2579" s="120"/>
    </row>
    <row r="2580" spans="2:2" x14ac:dyDescent="0.25">
      <c r="B2580" s="120"/>
    </row>
    <row r="2581" spans="2:2" x14ac:dyDescent="0.25">
      <c r="B2581" s="120"/>
    </row>
    <row r="2582" spans="2:2" x14ac:dyDescent="0.25">
      <c r="B2582" s="120"/>
    </row>
    <row r="2583" spans="2:2" x14ac:dyDescent="0.25">
      <c r="B2583" s="120"/>
    </row>
    <row r="2584" spans="2:2" x14ac:dyDescent="0.25">
      <c r="B2584" s="120"/>
    </row>
    <row r="2585" spans="2:2" x14ac:dyDescent="0.25">
      <c r="B2585" s="120"/>
    </row>
    <row r="2586" spans="2:2" x14ac:dyDescent="0.25">
      <c r="B2586" s="120"/>
    </row>
    <row r="2587" spans="2:2" x14ac:dyDescent="0.25">
      <c r="B2587" s="120"/>
    </row>
    <row r="2588" spans="2:2" x14ac:dyDescent="0.25">
      <c r="B2588" s="120"/>
    </row>
    <row r="2589" spans="2:2" x14ac:dyDescent="0.25">
      <c r="B2589" s="120"/>
    </row>
    <row r="2590" spans="2:2" x14ac:dyDescent="0.25">
      <c r="B2590" s="120"/>
    </row>
    <row r="2591" spans="2:2" x14ac:dyDescent="0.25">
      <c r="B2591" s="120"/>
    </row>
    <row r="2592" spans="2:2" x14ac:dyDescent="0.25">
      <c r="B2592" s="120"/>
    </row>
    <row r="2593" spans="2:2" x14ac:dyDescent="0.25">
      <c r="B2593" s="120"/>
    </row>
    <row r="2594" spans="2:2" x14ac:dyDescent="0.25">
      <c r="B2594" s="120"/>
    </row>
    <row r="2595" spans="2:2" x14ac:dyDescent="0.25">
      <c r="B2595" s="120"/>
    </row>
    <row r="2596" spans="2:2" x14ac:dyDescent="0.25">
      <c r="B2596" s="120"/>
    </row>
    <row r="2597" spans="2:2" x14ac:dyDescent="0.25">
      <c r="B2597" s="120"/>
    </row>
    <row r="2598" spans="2:2" x14ac:dyDescent="0.25">
      <c r="B2598" s="120"/>
    </row>
    <row r="2599" spans="2:2" x14ac:dyDescent="0.25">
      <c r="B2599" s="120"/>
    </row>
    <row r="2600" spans="2:2" x14ac:dyDescent="0.25">
      <c r="B2600" s="120"/>
    </row>
    <row r="2601" spans="2:2" x14ac:dyDescent="0.25">
      <c r="B2601" s="120"/>
    </row>
    <row r="2602" spans="2:2" x14ac:dyDescent="0.25">
      <c r="B2602" s="120"/>
    </row>
    <row r="2603" spans="2:2" x14ac:dyDescent="0.25">
      <c r="B2603" s="120"/>
    </row>
    <row r="2604" spans="2:2" x14ac:dyDescent="0.25">
      <c r="B2604" s="120"/>
    </row>
    <row r="2605" spans="2:2" x14ac:dyDescent="0.25">
      <c r="B2605" s="120"/>
    </row>
    <row r="2606" spans="2:2" x14ac:dyDescent="0.25">
      <c r="B2606" s="120"/>
    </row>
    <row r="2607" spans="2:2" x14ac:dyDescent="0.25">
      <c r="B2607" s="120"/>
    </row>
    <row r="2608" spans="2:2" x14ac:dyDescent="0.25">
      <c r="B2608" s="120"/>
    </row>
    <row r="2609" spans="2:2" x14ac:dyDescent="0.25">
      <c r="B2609" s="120"/>
    </row>
    <row r="2610" spans="2:2" x14ac:dyDescent="0.25">
      <c r="B2610" s="120"/>
    </row>
    <row r="2611" spans="2:2" x14ac:dyDescent="0.25">
      <c r="B2611" s="120"/>
    </row>
    <row r="2612" spans="2:2" x14ac:dyDescent="0.25">
      <c r="B2612" s="120"/>
    </row>
    <row r="2613" spans="2:2" x14ac:dyDescent="0.25">
      <c r="B2613" s="120"/>
    </row>
    <row r="2614" spans="2:2" x14ac:dyDescent="0.25">
      <c r="B2614" s="120"/>
    </row>
    <row r="2615" spans="2:2" x14ac:dyDescent="0.25">
      <c r="B2615" s="120"/>
    </row>
    <row r="2616" spans="2:2" x14ac:dyDescent="0.25">
      <c r="B2616" s="120"/>
    </row>
    <row r="2617" spans="2:2" x14ac:dyDescent="0.25">
      <c r="B2617" s="120"/>
    </row>
    <row r="2618" spans="2:2" x14ac:dyDescent="0.25">
      <c r="B2618" s="120"/>
    </row>
    <row r="2619" spans="2:2" x14ac:dyDescent="0.25">
      <c r="B2619" s="120"/>
    </row>
    <row r="2620" spans="2:2" x14ac:dyDescent="0.25">
      <c r="B2620" s="120"/>
    </row>
    <row r="2621" spans="2:2" x14ac:dyDescent="0.25">
      <c r="B2621" s="120"/>
    </row>
    <row r="2622" spans="2:2" x14ac:dyDescent="0.25">
      <c r="B2622" s="120"/>
    </row>
    <row r="2623" spans="2:2" x14ac:dyDescent="0.25">
      <c r="B2623" s="120"/>
    </row>
    <row r="2624" spans="2:2" x14ac:dyDescent="0.25">
      <c r="B2624" s="120"/>
    </row>
    <row r="2625" spans="2:2" x14ac:dyDescent="0.25">
      <c r="B2625" s="120"/>
    </row>
    <row r="2626" spans="2:2" x14ac:dyDescent="0.25">
      <c r="B2626" s="120"/>
    </row>
    <row r="2627" spans="2:2" x14ac:dyDescent="0.25">
      <c r="B2627" s="120"/>
    </row>
    <row r="2628" spans="2:2" x14ac:dyDescent="0.25">
      <c r="B2628" s="120"/>
    </row>
    <row r="2629" spans="2:2" x14ac:dyDescent="0.25">
      <c r="B2629" s="120"/>
    </row>
    <row r="2630" spans="2:2" x14ac:dyDescent="0.25">
      <c r="B2630" s="120"/>
    </row>
    <row r="2631" spans="2:2" x14ac:dyDescent="0.25">
      <c r="B2631" s="120"/>
    </row>
    <row r="2632" spans="2:2" x14ac:dyDescent="0.25">
      <c r="B2632" s="120"/>
    </row>
    <row r="2633" spans="2:2" x14ac:dyDescent="0.25">
      <c r="B2633" s="120"/>
    </row>
    <row r="2634" spans="2:2" x14ac:dyDescent="0.25">
      <c r="B2634" s="120"/>
    </row>
    <row r="2635" spans="2:2" x14ac:dyDescent="0.25">
      <c r="B2635" s="120"/>
    </row>
    <row r="2636" spans="2:2" x14ac:dyDescent="0.25">
      <c r="B2636" s="120"/>
    </row>
    <row r="2637" spans="2:2" x14ac:dyDescent="0.25">
      <c r="B2637" s="120"/>
    </row>
    <row r="2638" spans="2:2" x14ac:dyDescent="0.25">
      <c r="B2638" s="120"/>
    </row>
    <row r="2639" spans="2:2" x14ac:dyDescent="0.25">
      <c r="B2639" s="120"/>
    </row>
    <row r="2640" spans="2:2" x14ac:dyDescent="0.25">
      <c r="B2640" s="120"/>
    </row>
    <row r="2641" spans="2:2" x14ac:dyDescent="0.25">
      <c r="B2641" s="120"/>
    </row>
    <row r="2642" spans="2:2" x14ac:dyDescent="0.25">
      <c r="B2642" s="120"/>
    </row>
    <row r="2643" spans="2:2" x14ac:dyDescent="0.25">
      <c r="B2643" s="120"/>
    </row>
    <row r="2644" spans="2:2" x14ac:dyDescent="0.25">
      <c r="B2644" s="120"/>
    </row>
    <row r="2645" spans="2:2" x14ac:dyDescent="0.25">
      <c r="B2645" s="120"/>
    </row>
    <row r="2646" spans="2:2" x14ac:dyDescent="0.25">
      <c r="B2646" s="120"/>
    </row>
    <row r="2647" spans="2:2" x14ac:dyDescent="0.25">
      <c r="B2647" s="120"/>
    </row>
    <row r="2648" spans="2:2" x14ac:dyDescent="0.25">
      <c r="B2648" s="120"/>
    </row>
    <row r="2649" spans="2:2" x14ac:dyDescent="0.25">
      <c r="B2649" s="120"/>
    </row>
    <row r="2650" spans="2:2" x14ac:dyDescent="0.25">
      <c r="B2650" s="120"/>
    </row>
    <row r="2651" spans="2:2" x14ac:dyDescent="0.25">
      <c r="B2651" s="120"/>
    </row>
    <row r="2652" spans="2:2" x14ac:dyDescent="0.25">
      <c r="B2652" s="120"/>
    </row>
    <row r="2653" spans="2:2" x14ac:dyDescent="0.25">
      <c r="B2653" s="120"/>
    </row>
    <row r="2654" spans="2:2" x14ac:dyDescent="0.25">
      <c r="B2654" s="120"/>
    </row>
    <row r="2655" spans="2:2" x14ac:dyDescent="0.25">
      <c r="B2655" s="120"/>
    </row>
    <row r="2656" spans="2:2" x14ac:dyDescent="0.25">
      <c r="B2656" s="120"/>
    </row>
    <row r="2657" spans="2:2" x14ac:dyDescent="0.25">
      <c r="B2657" s="120"/>
    </row>
    <row r="2658" spans="2:2" x14ac:dyDescent="0.25">
      <c r="B2658" s="120"/>
    </row>
    <row r="2659" spans="2:2" x14ac:dyDescent="0.25">
      <c r="B2659" s="120"/>
    </row>
    <row r="2660" spans="2:2" x14ac:dyDescent="0.25">
      <c r="B2660" s="120"/>
    </row>
    <row r="2661" spans="2:2" x14ac:dyDescent="0.25">
      <c r="B2661" s="120"/>
    </row>
    <row r="2662" spans="2:2" x14ac:dyDescent="0.25">
      <c r="B2662" s="120"/>
    </row>
    <row r="2663" spans="2:2" x14ac:dyDescent="0.25">
      <c r="B2663" s="120"/>
    </row>
    <row r="2664" spans="2:2" x14ac:dyDescent="0.25">
      <c r="B2664" s="120"/>
    </row>
    <row r="2665" spans="2:2" x14ac:dyDescent="0.25">
      <c r="B2665" s="120"/>
    </row>
    <row r="2666" spans="2:2" x14ac:dyDescent="0.25">
      <c r="B2666" s="120"/>
    </row>
    <row r="2667" spans="2:2" x14ac:dyDescent="0.25">
      <c r="B2667" s="120"/>
    </row>
    <row r="2668" spans="2:2" x14ac:dyDescent="0.25">
      <c r="B2668" s="120"/>
    </row>
    <row r="2669" spans="2:2" x14ac:dyDescent="0.25">
      <c r="B2669" s="120"/>
    </row>
    <row r="2670" spans="2:2" x14ac:dyDescent="0.25">
      <c r="B2670" s="120"/>
    </row>
    <row r="2671" spans="2:2" x14ac:dyDescent="0.25">
      <c r="B2671" s="120"/>
    </row>
    <row r="2672" spans="2:2" x14ac:dyDescent="0.25">
      <c r="B2672" s="120"/>
    </row>
    <row r="2673" spans="2:2" x14ac:dyDescent="0.25">
      <c r="B2673" s="120"/>
    </row>
    <row r="2674" spans="2:2" x14ac:dyDescent="0.25">
      <c r="B2674" s="120"/>
    </row>
    <row r="2675" spans="2:2" x14ac:dyDescent="0.25">
      <c r="B2675" s="120"/>
    </row>
    <row r="2676" spans="2:2" x14ac:dyDescent="0.25">
      <c r="B2676" s="120"/>
    </row>
    <row r="2677" spans="2:2" x14ac:dyDescent="0.25">
      <c r="B2677" s="120"/>
    </row>
    <row r="2678" spans="2:2" x14ac:dyDescent="0.25">
      <c r="B2678" s="120"/>
    </row>
    <row r="2679" spans="2:2" x14ac:dyDescent="0.25">
      <c r="B2679" s="120"/>
    </row>
    <row r="2680" spans="2:2" x14ac:dyDescent="0.25">
      <c r="B2680" s="120"/>
    </row>
    <row r="2681" spans="2:2" x14ac:dyDescent="0.25">
      <c r="B2681" s="120"/>
    </row>
    <row r="2682" spans="2:2" x14ac:dyDescent="0.25">
      <c r="B2682" s="120"/>
    </row>
    <row r="2683" spans="2:2" x14ac:dyDescent="0.25">
      <c r="B2683" s="120"/>
    </row>
    <row r="2684" spans="2:2" x14ac:dyDescent="0.25">
      <c r="B2684" s="120"/>
    </row>
    <row r="2685" spans="2:2" x14ac:dyDescent="0.25">
      <c r="B2685" s="120"/>
    </row>
    <row r="2686" spans="2:2" x14ac:dyDescent="0.25">
      <c r="B2686" s="120"/>
    </row>
    <row r="2687" spans="2:2" x14ac:dyDescent="0.25">
      <c r="B2687" s="120"/>
    </row>
    <row r="2688" spans="2:2" x14ac:dyDescent="0.25">
      <c r="B2688" s="120"/>
    </row>
    <row r="2689" spans="2:2" x14ac:dyDescent="0.25">
      <c r="B2689" s="120"/>
    </row>
    <row r="2690" spans="2:2" x14ac:dyDescent="0.25">
      <c r="B2690" s="120"/>
    </row>
    <row r="2691" spans="2:2" x14ac:dyDescent="0.25">
      <c r="B2691" s="120"/>
    </row>
    <row r="2692" spans="2:2" x14ac:dyDescent="0.25">
      <c r="B2692" s="120"/>
    </row>
    <row r="2693" spans="2:2" x14ac:dyDescent="0.25">
      <c r="B2693" s="120"/>
    </row>
    <row r="2694" spans="2:2" x14ac:dyDescent="0.25">
      <c r="B2694" s="120"/>
    </row>
    <row r="2695" spans="2:2" x14ac:dyDescent="0.25">
      <c r="B2695" s="120"/>
    </row>
    <row r="2696" spans="2:2" x14ac:dyDescent="0.25">
      <c r="B2696" s="120"/>
    </row>
    <row r="2697" spans="2:2" x14ac:dyDescent="0.25">
      <c r="B2697" s="120"/>
    </row>
    <row r="2698" spans="2:2" x14ac:dyDescent="0.25">
      <c r="B2698" s="120"/>
    </row>
    <row r="2699" spans="2:2" x14ac:dyDescent="0.25">
      <c r="B2699" s="120"/>
    </row>
    <row r="2700" spans="2:2" x14ac:dyDescent="0.25">
      <c r="B2700" s="120"/>
    </row>
    <row r="2701" spans="2:2" x14ac:dyDescent="0.25">
      <c r="B2701" s="120"/>
    </row>
    <row r="2702" spans="2:2" x14ac:dyDescent="0.25">
      <c r="B2702" s="120"/>
    </row>
    <row r="2703" spans="2:2" x14ac:dyDescent="0.25">
      <c r="B2703" s="120"/>
    </row>
    <row r="2704" spans="2:2" x14ac:dyDescent="0.25">
      <c r="B2704" s="120"/>
    </row>
    <row r="2705" spans="2:2" x14ac:dyDescent="0.25">
      <c r="B2705" s="120"/>
    </row>
    <row r="2706" spans="2:2" x14ac:dyDescent="0.25">
      <c r="B2706" s="120"/>
    </row>
    <row r="2707" spans="2:2" x14ac:dyDescent="0.25">
      <c r="B2707" s="120"/>
    </row>
    <row r="2708" spans="2:2" x14ac:dyDescent="0.25">
      <c r="B2708" s="120"/>
    </row>
    <row r="2709" spans="2:2" x14ac:dyDescent="0.25">
      <c r="B2709" s="120"/>
    </row>
    <row r="2710" spans="2:2" x14ac:dyDescent="0.25">
      <c r="B2710" s="120"/>
    </row>
    <row r="2711" spans="2:2" x14ac:dyDescent="0.25">
      <c r="B2711" s="120"/>
    </row>
    <row r="2712" spans="2:2" x14ac:dyDescent="0.25">
      <c r="B2712" s="120"/>
    </row>
    <row r="2713" spans="2:2" x14ac:dyDescent="0.25">
      <c r="B2713" s="120"/>
    </row>
    <row r="2714" spans="2:2" x14ac:dyDescent="0.25">
      <c r="B2714" s="120"/>
    </row>
    <row r="2715" spans="2:2" x14ac:dyDescent="0.25">
      <c r="B2715" s="120"/>
    </row>
    <row r="2716" spans="2:2" x14ac:dyDescent="0.25">
      <c r="B2716" s="120"/>
    </row>
    <row r="2717" spans="2:2" x14ac:dyDescent="0.25">
      <c r="B2717" s="120"/>
    </row>
    <row r="2718" spans="2:2" x14ac:dyDescent="0.25">
      <c r="B2718" s="120"/>
    </row>
    <row r="2719" spans="2:2" x14ac:dyDescent="0.25">
      <c r="B2719" s="120"/>
    </row>
    <row r="2720" spans="2:2" x14ac:dyDescent="0.25">
      <c r="B2720" s="120"/>
    </row>
    <row r="2721" spans="2:2" x14ac:dyDescent="0.25">
      <c r="B2721" s="120"/>
    </row>
    <row r="2722" spans="2:2" x14ac:dyDescent="0.25">
      <c r="B2722" s="120"/>
    </row>
    <row r="2723" spans="2:2" x14ac:dyDescent="0.25">
      <c r="B2723" s="120"/>
    </row>
    <row r="2724" spans="2:2" x14ac:dyDescent="0.25">
      <c r="B2724" s="120"/>
    </row>
    <row r="2725" spans="2:2" x14ac:dyDescent="0.25">
      <c r="B2725" s="120"/>
    </row>
    <row r="2726" spans="2:2" x14ac:dyDescent="0.25">
      <c r="B2726" s="120"/>
    </row>
    <row r="2727" spans="2:2" x14ac:dyDescent="0.25">
      <c r="B2727" s="120"/>
    </row>
    <row r="2728" spans="2:2" x14ac:dyDescent="0.25">
      <c r="B2728" s="120"/>
    </row>
    <row r="2729" spans="2:2" x14ac:dyDescent="0.25">
      <c r="B2729" s="120"/>
    </row>
    <row r="2730" spans="2:2" x14ac:dyDescent="0.25">
      <c r="B2730" s="120"/>
    </row>
    <row r="2731" spans="2:2" x14ac:dyDescent="0.25">
      <c r="B2731" s="120"/>
    </row>
    <row r="2732" spans="2:2" x14ac:dyDescent="0.25">
      <c r="B2732" s="120"/>
    </row>
    <row r="2733" spans="2:2" x14ac:dyDescent="0.25">
      <c r="B2733" s="120"/>
    </row>
    <row r="2734" spans="2:2" x14ac:dyDescent="0.25">
      <c r="B2734" s="120"/>
    </row>
    <row r="2735" spans="2:2" x14ac:dyDescent="0.25">
      <c r="B2735" s="120"/>
    </row>
    <row r="2736" spans="2:2" x14ac:dyDescent="0.25">
      <c r="B2736" s="120"/>
    </row>
    <row r="2737" spans="2:2" x14ac:dyDescent="0.25">
      <c r="B2737" s="120"/>
    </row>
    <row r="2738" spans="2:2" x14ac:dyDescent="0.25">
      <c r="B2738" s="120"/>
    </row>
    <row r="2739" spans="2:2" x14ac:dyDescent="0.25">
      <c r="B2739" s="120"/>
    </row>
    <row r="2740" spans="2:2" x14ac:dyDescent="0.25">
      <c r="B2740" s="120"/>
    </row>
    <row r="2741" spans="2:2" x14ac:dyDescent="0.25">
      <c r="B2741" s="120"/>
    </row>
    <row r="2742" spans="2:2" x14ac:dyDescent="0.25">
      <c r="B2742" s="120"/>
    </row>
    <row r="2743" spans="2:2" x14ac:dyDescent="0.25">
      <c r="B2743" s="120"/>
    </row>
    <row r="2744" spans="2:2" x14ac:dyDescent="0.25">
      <c r="B2744" s="120"/>
    </row>
    <row r="2745" spans="2:2" x14ac:dyDescent="0.25">
      <c r="B2745" s="120"/>
    </row>
    <row r="2746" spans="2:2" x14ac:dyDescent="0.25">
      <c r="B2746" s="120"/>
    </row>
    <row r="2747" spans="2:2" x14ac:dyDescent="0.25">
      <c r="B2747" s="120"/>
    </row>
    <row r="2748" spans="2:2" x14ac:dyDescent="0.25">
      <c r="B2748" s="120"/>
    </row>
    <row r="2749" spans="2:2" x14ac:dyDescent="0.25">
      <c r="B2749" s="120"/>
    </row>
    <row r="2750" spans="2:2" x14ac:dyDescent="0.25">
      <c r="B2750" s="120"/>
    </row>
    <row r="2751" spans="2:2" x14ac:dyDescent="0.25">
      <c r="B2751" s="120"/>
    </row>
    <row r="2752" spans="2:2" x14ac:dyDescent="0.25">
      <c r="B2752" s="120"/>
    </row>
    <row r="2753" spans="2:2" x14ac:dyDescent="0.25">
      <c r="B2753" s="120"/>
    </row>
    <row r="2754" spans="2:2" x14ac:dyDescent="0.25">
      <c r="B2754" s="120"/>
    </row>
    <row r="2755" spans="2:2" x14ac:dyDescent="0.25">
      <c r="B2755" s="120"/>
    </row>
    <row r="2756" spans="2:2" x14ac:dyDescent="0.25">
      <c r="B2756" s="120"/>
    </row>
    <row r="2757" spans="2:2" x14ac:dyDescent="0.25">
      <c r="B2757" s="120"/>
    </row>
    <row r="2758" spans="2:2" x14ac:dyDescent="0.25">
      <c r="B2758" s="120"/>
    </row>
    <row r="2759" spans="2:2" x14ac:dyDescent="0.25">
      <c r="B2759" s="120"/>
    </row>
    <row r="2760" spans="2:2" x14ac:dyDescent="0.25">
      <c r="B2760" s="120"/>
    </row>
    <row r="2761" spans="2:2" x14ac:dyDescent="0.25">
      <c r="B2761" s="120"/>
    </row>
    <row r="2762" spans="2:2" x14ac:dyDescent="0.25">
      <c r="B2762" s="120"/>
    </row>
    <row r="2763" spans="2:2" x14ac:dyDescent="0.25">
      <c r="B2763" s="120"/>
    </row>
    <row r="2764" spans="2:2" x14ac:dyDescent="0.25">
      <c r="B2764" s="120"/>
    </row>
    <row r="2765" spans="2:2" x14ac:dyDescent="0.25">
      <c r="B2765" s="120"/>
    </row>
    <row r="2766" spans="2:2" x14ac:dyDescent="0.25">
      <c r="B2766" s="120"/>
    </row>
    <row r="2767" spans="2:2" x14ac:dyDescent="0.25">
      <c r="B2767" s="120"/>
    </row>
    <row r="2768" spans="2:2" x14ac:dyDescent="0.25">
      <c r="B2768" s="120"/>
    </row>
    <row r="2769" spans="2:2" x14ac:dyDescent="0.25">
      <c r="B2769" s="120"/>
    </row>
    <row r="2770" spans="2:2" x14ac:dyDescent="0.25">
      <c r="B2770" s="120"/>
    </row>
    <row r="2771" spans="2:2" x14ac:dyDescent="0.25">
      <c r="B2771" s="120"/>
    </row>
    <row r="2772" spans="2:2" x14ac:dyDescent="0.25">
      <c r="B2772" s="120"/>
    </row>
    <row r="2773" spans="2:2" x14ac:dyDescent="0.25">
      <c r="B2773" s="120"/>
    </row>
    <row r="2774" spans="2:2" x14ac:dyDescent="0.25">
      <c r="B2774" s="120"/>
    </row>
    <row r="2775" spans="2:2" x14ac:dyDescent="0.25">
      <c r="B2775" s="120"/>
    </row>
    <row r="2776" spans="2:2" x14ac:dyDescent="0.25">
      <c r="B2776" s="120"/>
    </row>
    <row r="2777" spans="2:2" x14ac:dyDescent="0.25">
      <c r="B2777" s="120"/>
    </row>
    <row r="2778" spans="2:2" x14ac:dyDescent="0.25">
      <c r="B2778" s="120"/>
    </row>
    <row r="2779" spans="2:2" x14ac:dyDescent="0.25">
      <c r="B2779" s="120"/>
    </row>
    <row r="2780" spans="2:2" x14ac:dyDescent="0.25">
      <c r="B2780" s="120"/>
    </row>
    <row r="2781" spans="2:2" x14ac:dyDescent="0.25">
      <c r="B2781" s="120"/>
    </row>
    <row r="2782" spans="2:2" x14ac:dyDescent="0.25">
      <c r="B2782" s="120"/>
    </row>
    <row r="2783" spans="2:2" x14ac:dyDescent="0.25">
      <c r="B2783" s="120"/>
    </row>
    <row r="2784" spans="2:2" x14ac:dyDescent="0.25">
      <c r="B2784" s="120"/>
    </row>
    <row r="2785" spans="2:2" x14ac:dyDescent="0.25">
      <c r="B2785" s="120"/>
    </row>
    <row r="2786" spans="2:2" x14ac:dyDescent="0.25">
      <c r="B2786" s="120"/>
    </row>
    <row r="2787" spans="2:2" x14ac:dyDescent="0.25">
      <c r="B2787" s="120"/>
    </row>
    <row r="2788" spans="2:2" x14ac:dyDescent="0.25">
      <c r="B2788" s="120"/>
    </row>
    <row r="2789" spans="2:2" x14ac:dyDescent="0.25">
      <c r="B2789" s="120"/>
    </row>
    <row r="2790" spans="2:2" x14ac:dyDescent="0.25">
      <c r="B2790" s="120"/>
    </row>
    <row r="2791" spans="2:2" x14ac:dyDescent="0.25">
      <c r="B2791" s="120"/>
    </row>
    <row r="2792" spans="2:2" x14ac:dyDescent="0.25">
      <c r="B2792" s="120"/>
    </row>
    <row r="2793" spans="2:2" x14ac:dyDescent="0.25">
      <c r="B2793" s="120"/>
    </row>
    <row r="2794" spans="2:2" x14ac:dyDescent="0.25">
      <c r="B2794" s="120"/>
    </row>
    <row r="2795" spans="2:2" x14ac:dyDescent="0.25">
      <c r="B2795" s="120"/>
    </row>
    <row r="2796" spans="2:2" x14ac:dyDescent="0.25">
      <c r="B2796" s="120"/>
    </row>
    <row r="2797" spans="2:2" x14ac:dyDescent="0.25">
      <c r="B2797" s="120"/>
    </row>
    <row r="2798" spans="2:2" x14ac:dyDescent="0.25">
      <c r="B2798" s="120"/>
    </row>
    <row r="2799" spans="2:2" x14ac:dyDescent="0.25">
      <c r="B2799" s="120"/>
    </row>
    <row r="2800" spans="2:2" x14ac:dyDescent="0.25">
      <c r="B2800" s="120"/>
    </row>
    <row r="2801" spans="2:2" x14ac:dyDescent="0.25">
      <c r="B2801" s="120"/>
    </row>
    <row r="2802" spans="2:2" x14ac:dyDescent="0.25">
      <c r="B2802" s="120"/>
    </row>
    <row r="2803" spans="2:2" x14ac:dyDescent="0.25">
      <c r="B2803" s="120"/>
    </row>
    <row r="2804" spans="2:2" x14ac:dyDescent="0.25">
      <c r="B2804" s="120"/>
    </row>
    <row r="2805" spans="2:2" x14ac:dyDescent="0.25">
      <c r="B2805" s="120"/>
    </row>
    <row r="2806" spans="2:2" x14ac:dyDescent="0.25">
      <c r="B2806" s="120"/>
    </row>
    <row r="2807" spans="2:2" x14ac:dyDescent="0.25">
      <c r="B2807" s="120"/>
    </row>
    <row r="2808" spans="2:2" x14ac:dyDescent="0.25">
      <c r="B2808" s="120"/>
    </row>
    <row r="2809" spans="2:2" x14ac:dyDescent="0.25">
      <c r="B2809" s="120"/>
    </row>
    <row r="2810" spans="2:2" x14ac:dyDescent="0.25">
      <c r="B2810" s="120"/>
    </row>
    <row r="2811" spans="2:2" x14ac:dyDescent="0.25">
      <c r="B2811" s="120"/>
    </row>
    <row r="2812" spans="2:2" x14ac:dyDescent="0.25">
      <c r="B2812" s="120"/>
    </row>
    <row r="2813" spans="2:2" x14ac:dyDescent="0.25">
      <c r="B2813" s="120"/>
    </row>
    <row r="2814" spans="2:2" x14ac:dyDescent="0.25">
      <c r="B2814" s="120"/>
    </row>
    <row r="2815" spans="2:2" x14ac:dyDescent="0.25">
      <c r="B2815" s="120"/>
    </row>
    <row r="2816" spans="2:2" x14ac:dyDescent="0.25">
      <c r="B2816" s="120"/>
    </row>
    <row r="2817" spans="2:2" x14ac:dyDescent="0.25">
      <c r="B2817" s="120"/>
    </row>
    <row r="2818" spans="2:2" x14ac:dyDescent="0.25">
      <c r="B2818" s="120"/>
    </row>
    <row r="2819" spans="2:2" x14ac:dyDescent="0.25">
      <c r="B2819" s="120"/>
    </row>
    <row r="2820" spans="2:2" x14ac:dyDescent="0.25">
      <c r="B2820" s="120"/>
    </row>
    <row r="2821" spans="2:2" x14ac:dyDescent="0.25">
      <c r="B2821" s="120"/>
    </row>
    <row r="2822" spans="2:2" x14ac:dyDescent="0.25">
      <c r="B2822" s="120"/>
    </row>
    <row r="2823" spans="2:2" x14ac:dyDescent="0.25">
      <c r="B2823" s="120"/>
    </row>
    <row r="2824" spans="2:2" x14ac:dyDescent="0.25">
      <c r="B2824" s="120"/>
    </row>
    <row r="2825" spans="2:2" x14ac:dyDescent="0.25">
      <c r="B2825" s="120"/>
    </row>
    <row r="2826" spans="2:2" x14ac:dyDescent="0.25">
      <c r="B2826" s="120"/>
    </row>
    <row r="2827" spans="2:2" x14ac:dyDescent="0.25">
      <c r="B2827" s="120"/>
    </row>
    <row r="2828" spans="2:2" x14ac:dyDescent="0.25">
      <c r="B2828" s="120"/>
    </row>
    <row r="2829" spans="2:2" x14ac:dyDescent="0.25">
      <c r="B2829" s="120"/>
    </row>
    <row r="2830" spans="2:2" x14ac:dyDescent="0.25">
      <c r="B2830" s="120"/>
    </row>
    <row r="2831" spans="2:2" x14ac:dyDescent="0.25">
      <c r="B2831" s="120"/>
    </row>
    <row r="2832" spans="2:2" x14ac:dyDescent="0.25">
      <c r="B2832" s="120"/>
    </row>
    <row r="2833" spans="2:2" x14ac:dyDescent="0.25">
      <c r="B2833" s="120"/>
    </row>
    <row r="2834" spans="2:2" x14ac:dyDescent="0.25">
      <c r="B2834" s="120"/>
    </row>
    <row r="2835" spans="2:2" x14ac:dyDescent="0.25">
      <c r="B2835" s="120"/>
    </row>
    <row r="2836" spans="2:2" x14ac:dyDescent="0.25">
      <c r="B2836" s="120"/>
    </row>
    <row r="2837" spans="2:2" x14ac:dyDescent="0.25">
      <c r="B2837" s="120"/>
    </row>
    <row r="2838" spans="2:2" x14ac:dyDescent="0.25">
      <c r="B2838" s="120"/>
    </row>
    <row r="2839" spans="2:2" x14ac:dyDescent="0.25">
      <c r="B2839" s="120"/>
    </row>
    <row r="2840" spans="2:2" x14ac:dyDescent="0.25">
      <c r="B2840" s="120"/>
    </row>
    <row r="2841" spans="2:2" x14ac:dyDescent="0.25">
      <c r="B2841" s="120"/>
    </row>
    <row r="2842" spans="2:2" x14ac:dyDescent="0.25">
      <c r="B2842" s="120"/>
    </row>
    <row r="2843" spans="2:2" x14ac:dyDescent="0.25">
      <c r="B2843" s="120"/>
    </row>
    <row r="2844" spans="2:2" x14ac:dyDescent="0.25">
      <c r="B2844" s="120"/>
    </row>
    <row r="2845" spans="2:2" x14ac:dyDescent="0.25">
      <c r="B2845" s="120"/>
    </row>
    <row r="2846" spans="2:2" x14ac:dyDescent="0.25">
      <c r="B2846" s="120"/>
    </row>
    <row r="2847" spans="2:2" x14ac:dyDescent="0.25">
      <c r="B2847" s="120"/>
    </row>
    <row r="2848" spans="2:2" x14ac:dyDescent="0.25">
      <c r="B2848" s="120"/>
    </row>
    <row r="2849" spans="2:2" x14ac:dyDescent="0.25">
      <c r="B2849" s="120"/>
    </row>
    <row r="2850" spans="2:2" x14ac:dyDescent="0.25">
      <c r="B2850" s="120"/>
    </row>
    <row r="2851" spans="2:2" x14ac:dyDescent="0.25">
      <c r="B2851" s="120"/>
    </row>
    <row r="2852" spans="2:2" x14ac:dyDescent="0.25">
      <c r="B2852" s="120"/>
    </row>
    <row r="2853" spans="2:2" x14ac:dyDescent="0.25">
      <c r="B2853" s="120"/>
    </row>
    <row r="2854" spans="2:2" x14ac:dyDescent="0.25">
      <c r="B2854" s="120"/>
    </row>
    <row r="2855" spans="2:2" x14ac:dyDescent="0.25">
      <c r="B2855" s="120"/>
    </row>
    <row r="2856" spans="2:2" x14ac:dyDescent="0.25">
      <c r="B2856" s="120"/>
    </row>
    <row r="2857" spans="2:2" x14ac:dyDescent="0.25">
      <c r="B2857" s="120"/>
    </row>
    <row r="2858" spans="2:2" x14ac:dyDescent="0.25">
      <c r="B2858" s="120"/>
    </row>
    <row r="2859" spans="2:2" x14ac:dyDescent="0.25">
      <c r="B2859" s="120"/>
    </row>
    <row r="2860" spans="2:2" x14ac:dyDescent="0.25">
      <c r="B2860" s="120"/>
    </row>
    <row r="2861" spans="2:2" x14ac:dyDescent="0.25">
      <c r="B2861" s="120"/>
    </row>
    <row r="2862" spans="2:2" x14ac:dyDescent="0.25">
      <c r="B2862" s="120"/>
    </row>
    <row r="2863" spans="2:2" x14ac:dyDescent="0.25">
      <c r="B2863" s="120"/>
    </row>
    <row r="2864" spans="2:2" x14ac:dyDescent="0.25">
      <c r="B2864" s="120"/>
    </row>
    <row r="2865" spans="2:2" x14ac:dyDescent="0.25">
      <c r="B2865" s="120"/>
    </row>
    <row r="2866" spans="2:2" x14ac:dyDescent="0.25">
      <c r="B2866" s="120"/>
    </row>
    <row r="2867" spans="2:2" x14ac:dyDescent="0.25">
      <c r="B2867" s="120"/>
    </row>
    <row r="2868" spans="2:2" x14ac:dyDescent="0.25">
      <c r="B2868" s="120"/>
    </row>
    <row r="2869" spans="2:2" x14ac:dyDescent="0.25">
      <c r="B2869" s="120"/>
    </row>
    <row r="2870" spans="2:2" x14ac:dyDescent="0.25">
      <c r="B2870" s="120"/>
    </row>
    <row r="2871" spans="2:2" x14ac:dyDescent="0.25">
      <c r="B2871" s="120"/>
    </row>
    <row r="2872" spans="2:2" x14ac:dyDescent="0.25">
      <c r="B2872" s="120"/>
    </row>
    <row r="2873" spans="2:2" x14ac:dyDescent="0.25">
      <c r="B2873" s="120"/>
    </row>
    <row r="2874" spans="2:2" x14ac:dyDescent="0.25">
      <c r="B2874" s="120"/>
    </row>
    <row r="2875" spans="2:2" x14ac:dyDescent="0.25">
      <c r="B2875" s="120"/>
    </row>
    <row r="2876" spans="2:2" x14ac:dyDescent="0.25">
      <c r="B2876" s="120"/>
    </row>
    <row r="2877" spans="2:2" x14ac:dyDescent="0.25">
      <c r="B2877" s="120"/>
    </row>
    <row r="2878" spans="2:2" x14ac:dyDescent="0.25">
      <c r="B2878" s="120"/>
    </row>
    <row r="2879" spans="2:2" x14ac:dyDescent="0.25">
      <c r="B2879" s="120"/>
    </row>
    <row r="2880" spans="2:2" x14ac:dyDescent="0.25">
      <c r="B2880" s="120"/>
    </row>
    <row r="2881" spans="2:2" x14ac:dyDescent="0.25">
      <c r="B2881" s="120"/>
    </row>
    <row r="2882" spans="2:2" x14ac:dyDescent="0.25">
      <c r="B2882" s="120"/>
    </row>
    <row r="2883" spans="2:2" x14ac:dyDescent="0.25">
      <c r="B2883" s="120"/>
    </row>
    <row r="2884" spans="2:2" x14ac:dyDescent="0.25">
      <c r="B2884" s="120"/>
    </row>
    <row r="2885" spans="2:2" x14ac:dyDescent="0.25">
      <c r="B2885" s="120"/>
    </row>
    <row r="2886" spans="2:2" x14ac:dyDescent="0.25">
      <c r="B2886" s="120"/>
    </row>
    <row r="2887" spans="2:2" x14ac:dyDescent="0.25">
      <c r="B2887" s="120"/>
    </row>
    <row r="2888" spans="2:2" x14ac:dyDescent="0.25">
      <c r="B2888" s="120"/>
    </row>
    <row r="2889" spans="2:2" x14ac:dyDescent="0.25">
      <c r="B2889" s="120"/>
    </row>
    <row r="2890" spans="2:2" x14ac:dyDescent="0.25">
      <c r="B2890" s="120"/>
    </row>
    <row r="2891" spans="2:2" x14ac:dyDescent="0.25">
      <c r="B2891" s="120"/>
    </row>
    <row r="2892" spans="2:2" x14ac:dyDescent="0.25">
      <c r="B2892" s="120"/>
    </row>
    <row r="2893" spans="2:2" x14ac:dyDescent="0.25">
      <c r="B2893" s="120"/>
    </row>
    <row r="2894" spans="2:2" x14ac:dyDescent="0.25">
      <c r="B2894" s="120"/>
    </row>
    <row r="2895" spans="2:2" x14ac:dyDescent="0.25">
      <c r="B2895" s="120"/>
    </row>
    <row r="2896" spans="2:2" x14ac:dyDescent="0.25">
      <c r="B2896" s="120"/>
    </row>
    <row r="2897" spans="2:2" x14ac:dyDescent="0.25">
      <c r="B2897" s="120"/>
    </row>
    <row r="2898" spans="2:2" x14ac:dyDescent="0.25">
      <c r="B2898" s="120"/>
    </row>
    <row r="2899" spans="2:2" x14ac:dyDescent="0.25">
      <c r="B2899" s="120"/>
    </row>
    <row r="2900" spans="2:2" x14ac:dyDescent="0.25">
      <c r="B2900" s="120"/>
    </row>
    <row r="2901" spans="2:2" x14ac:dyDescent="0.25">
      <c r="B2901" s="120"/>
    </row>
    <row r="2902" spans="2:2" x14ac:dyDescent="0.25">
      <c r="B2902" s="120"/>
    </row>
    <row r="2903" spans="2:2" x14ac:dyDescent="0.25">
      <c r="B2903" s="120"/>
    </row>
    <row r="2904" spans="2:2" x14ac:dyDescent="0.25">
      <c r="B2904" s="120"/>
    </row>
    <row r="2905" spans="2:2" x14ac:dyDescent="0.25">
      <c r="B2905" s="120"/>
    </row>
    <row r="2906" spans="2:2" x14ac:dyDescent="0.25">
      <c r="B2906" s="120"/>
    </row>
    <row r="2907" spans="2:2" x14ac:dyDescent="0.25">
      <c r="B2907" s="120"/>
    </row>
    <row r="2908" spans="2:2" x14ac:dyDescent="0.25">
      <c r="B2908" s="120"/>
    </row>
    <row r="2909" spans="2:2" x14ac:dyDescent="0.25">
      <c r="B2909" s="120"/>
    </row>
    <row r="2910" spans="2:2" x14ac:dyDescent="0.25">
      <c r="B2910" s="120"/>
    </row>
    <row r="2911" spans="2:2" x14ac:dyDescent="0.25">
      <c r="B2911" s="120"/>
    </row>
    <row r="2912" spans="2:2" x14ac:dyDescent="0.25">
      <c r="B2912" s="120"/>
    </row>
    <row r="2913" spans="2:2" x14ac:dyDescent="0.25">
      <c r="B2913" s="120"/>
    </row>
    <row r="2914" spans="2:2" x14ac:dyDescent="0.25">
      <c r="B2914" s="120"/>
    </row>
    <row r="2915" spans="2:2" x14ac:dyDescent="0.25">
      <c r="B2915" s="120"/>
    </row>
    <row r="2916" spans="2:2" x14ac:dyDescent="0.25">
      <c r="B2916" s="120"/>
    </row>
    <row r="2917" spans="2:2" x14ac:dyDescent="0.25">
      <c r="B2917" s="120"/>
    </row>
    <row r="2918" spans="2:2" x14ac:dyDescent="0.25">
      <c r="B2918" s="120"/>
    </row>
    <row r="2919" spans="2:2" x14ac:dyDescent="0.25">
      <c r="B2919" s="120"/>
    </row>
    <row r="2920" spans="2:2" x14ac:dyDescent="0.25">
      <c r="B2920" s="120"/>
    </row>
    <row r="2921" spans="2:2" x14ac:dyDescent="0.25">
      <c r="B2921" s="120"/>
    </row>
    <row r="2922" spans="2:2" x14ac:dyDescent="0.25">
      <c r="B2922" s="120"/>
    </row>
    <row r="2923" spans="2:2" x14ac:dyDescent="0.25">
      <c r="B2923" s="120"/>
    </row>
    <row r="2924" spans="2:2" x14ac:dyDescent="0.25">
      <c r="B2924" s="120"/>
    </row>
    <row r="2925" spans="2:2" x14ac:dyDescent="0.25">
      <c r="B2925" s="120"/>
    </row>
    <row r="2926" spans="2:2" x14ac:dyDescent="0.25">
      <c r="B2926" s="120"/>
    </row>
    <row r="2927" spans="2:2" x14ac:dyDescent="0.25">
      <c r="B2927" s="120"/>
    </row>
    <row r="2928" spans="2:2" x14ac:dyDescent="0.25">
      <c r="B2928" s="120"/>
    </row>
    <row r="2929" spans="2:2" x14ac:dyDescent="0.25">
      <c r="B2929" s="120"/>
    </row>
    <row r="2930" spans="2:2" x14ac:dyDescent="0.25">
      <c r="B2930" s="120"/>
    </row>
    <row r="2931" spans="2:2" x14ac:dyDescent="0.25">
      <c r="B2931" s="120"/>
    </row>
    <row r="2932" spans="2:2" x14ac:dyDescent="0.25">
      <c r="B2932" s="120"/>
    </row>
    <row r="2933" spans="2:2" x14ac:dyDescent="0.25">
      <c r="B2933" s="120"/>
    </row>
    <row r="2934" spans="2:2" x14ac:dyDescent="0.25">
      <c r="B2934" s="120"/>
    </row>
    <row r="2935" spans="2:2" x14ac:dyDescent="0.25">
      <c r="B2935" s="120"/>
    </row>
    <row r="2936" spans="2:2" x14ac:dyDescent="0.25">
      <c r="B2936" s="120"/>
    </row>
    <row r="2937" spans="2:2" x14ac:dyDescent="0.25">
      <c r="B2937" s="120"/>
    </row>
    <row r="2938" spans="2:2" x14ac:dyDescent="0.25">
      <c r="B2938" s="120"/>
    </row>
    <row r="2939" spans="2:2" x14ac:dyDescent="0.25">
      <c r="B2939" s="120"/>
    </row>
    <row r="2940" spans="2:2" x14ac:dyDescent="0.25">
      <c r="B2940" s="120"/>
    </row>
    <row r="2941" spans="2:2" x14ac:dyDescent="0.25">
      <c r="B2941" s="120"/>
    </row>
    <row r="2942" spans="2:2" x14ac:dyDescent="0.25">
      <c r="B2942" s="120"/>
    </row>
    <row r="2943" spans="2:2" x14ac:dyDescent="0.25">
      <c r="B2943" s="120"/>
    </row>
    <row r="2944" spans="2:2" x14ac:dyDescent="0.25">
      <c r="B2944" s="120"/>
    </row>
    <row r="2945" spans="2:2" x14ac:dyDescent="0.25">
      <c r="B2945" s="120"/>
    </row>
    <row r="2946" spans="2:2" x14ac:dyDescent="0.25">
      <c r="B2946" s="120"/>
    </row>
    <row r="2947" spans="2:2" x14ac:dyDescent="0.25">
      <c r="B2947" s="120"/>
    </row>
    <row r="2948" spans="2:2" x14ac:dyDescent="0.25">
      <c r="B2948" s="120"/>
    </row>
    <row r="2949" spans="2:2" x14ac:dyDescent="0.25">
      <c r="B2949" s="120"/>
    </row>
    <row r="2950" spans="2:2" x14ac:dyDescent="0.25">
      <c r="B2950" s="120"/>
    </row>
    <row r="2951" spans="2:2" x14ac:dyDescent="0.25">
      <c r="B2951" s="120"/>
    </row>
    <row r="2952" spans="2:2" x14ac:dyDescent="0.25">
      <c r="B2952" s="120"/>
    </row>
    <row r="2953" spans="2:2" x14ac:dyDescent="0.25">
      <c r="B2953" s="120"/>
    </row>
    <row r="2954" spans="2:2" x14ac:dyDescent="0.25">
      <c r="B2954" s="120"/>
    </row>
    <row r="2955" spans="2:2" x14ac:dyDescent="0.25">
      <c r="B2955" s="120"/>
    </row>
    <row r="2956" spans="2:2" x14ac:dyDescent="0.25">
      <c r="B2956" s="120"/>
    </row>
    <row r="2957" spans="2:2" x14ac:dyDescent="0.25">
      <c r="B2957" s="120"/>
    </row>
    <row r="2958" spans="2:2" x14ac:dyDescent="0.25">
      <c r="B2958" s="120"/>
    </row>
    <row r="2959" spans="2:2" x14ac:dyDescent="0.25">
      <c r="B2959" s="120"/>
    </row>
    <row r="2960" spans="2:2" x14ac:dyDescent="0.25">
      <c r="B2960" s="120"/>
    </row>
    <row r="2961" spans="2:2" x14ac:dyDescent="0.25">
      <c r="B2961" s="120"/>
    </row>
    <row r="2962" spans="2:2" x14ac:dyDescent="0.25">
      <c r="B2962" s="120"/>
    </row>
    <row r="2963" spans="2:2" x14ac:dyDescent="0.25">
      <c r="B2963" s="120"/>
    </row>
    <row r="2964" spans="2:2" x14ac:dyDescent="0.25">
      <c r="B2964" s="120"/>
    </row>
    <row r="2965" spans="2:2" x14ac:dyDescent="0.25">
      <c r="B2965" s="120"/>
    </row>
    <row r="2966" spans="2:2" x14ac:dyDescent="0.25">
      <c r="B2966" s="120"/>
    </row>
    <row r="2967" spans="2:2" x14ac:dyDescent="0.25">
      <c r="B2967" s="120"/>
    </row>
    <row r="2968" spans="2:2" x14ac:dyDescent="0.25">
      <c r="B2968" s="120"/>
    </row>
    <row r="2969" spans="2:2" x14ac:dyDescent="0.25">
      <c r="B2969" s="120"/>
    </row>
    <row r="2970" spans="2:2" x14ac:dyDescent="0.25">
      <c r="B2970" s="120"/>
    </row>
    <row r="2971" spans="2:2" x14ac:dyDescent="0.25">
      <c r="B2971" s="120"/>
    </row>
    <row r="2972" spans="2:2" x14ac:dyDescent="0.25">
      <c r="B2972" s="120"/>
    </row>
    <row r="2973" spans="2:2" x14ac:dyDescent="0.25">
      <c r="B2973" s="120"/>
    </row>
    <row r="2974" spans="2:2" x14ac:dyDescent="0.25">
      <c r="B2974" s="120"/>
    </row>
    <row r="2975" spans="2:2" x14ac:dyDescent="0.25">
      <c r="B2975" s="120"/>
    </row>
    <row r="2976" spans="2:2" x14ac:dyDescent="0.25">
      <c r="B2976" s="120"/>
    </row>
    <row r="2977" spans="2:2" x14ac:dyDescent="0.25">
      <c r="B2977" s="120"/>
    </row>
    <row r="2978" spans="2:2" x14ac:dyDescent="0.25">
      <c r="B2978" s="120"/>
    </row>
    <row r="2979" spans="2:2" x14ac:dyDescent="0.25">
      <c r="B2979" s="120"/>
    </row>
    <row r="2980" spans="2:2" x14ac:dyDescent="0.25">
      <c r="B2980" s="120"/>
    </row>
    <row r="2981" spans="2:2" x14ac:dyDescent="0.25">
      <c r="B2981" s="120"/>
    </row>
    <row r="2982" spans="2:2" x14ac:dyDescent="0.25">
      <c r="B2982" s="120"/>
    </row>
    <row r="2983" spans="2:2" x14ac:dyDescent="0.25">
      <c r="B2983" s="120"/>
    </row>
    <row r="2984" spans="2:2" x14ac:dyDescent="0.25">
      <c r="B2984" s="120"/>
    </row>
    <row r="2985" spans="2:2" x14ac:dyDescent="0.25">
      <c r="B2985" s="120"/>
    </row>
    <row r="2986" spans="2:2" x14ac:dyDescent="0.25">
      <c r="B2986" s="120"/>
    </row>
    <row r="2987" spans="2:2" x14ac:dyDescent="0.25">
      <c r="B2987" s="120"/>
    </row>
    <row r="2988" spans="2:2" x14ac:dyDescent="0.25">
      <c r="B2988" s="120"/>
    </row>
    <row r="2989" spans="2:2" x14ac:dyDescent="0.25">
      <c r="B2989" s="120"/>
    </row>
    <row r="2990" spans="2:2" x14ac:dyDescent="0.25">
      <c r="B2990" s="120"/>
    </row>
    <row r="2991" spans="2:2" x14ac:dyDescent="0.25">
      <c r="B2991" s="120"/>
    </row>
    <row r="2992" spans="2:2" x14ac:dyDescent="0.25">
      <c r="B2992" s="120"/>
    </row>
    <row r="2993" spans="2:2" x14ac:dyDescent="0.25">
      <c r="B2993" s="120"/>
    </row>
    <row r="2994" spans="2:2" x14ac:dyDescent="0.25">
      <c r="B2994" s="120"/>
    </row>
    <row r="2995" spans="2:2" x14ac:dyDescent="0.25">
      <c r="B2995" s="120"/>
    </row>
    <row r="2996" spans="2:2" x14ac:dyDescent="0.25">
      <c r="B2996" s="120"/>
    </row>
    <row r="2997" spans="2:2" x14ac:dyDescent="0.25">
      <c r="B2997" s="120"/>
    </row>
    <row r="2998" spans="2:2" x14ac:dyDescent="0.25">
      <c r="B2998" s="120"/>
    </row>
    <row r="2999" spans="2:2" x14ac:dyDescent="0.25">
      <c r="B2999" s="120"/>
    </row>
    <row r="3000" spans="2:2" x14ac:dyDescent="0.25">
      <c r="B3000" s="120"/>
    </row>
    <row r="3001" spans="2:2" x14ac:dyDescent="0.25">
      <c r="B3001" s="120"/>
    </row>
    <row r="3002" spans="2:2" x14ac:dyDescent="0.25">
      <c r="B3002" s="120"/>
    </row>
    <row r="3003" spans="2:2" x14ac:dyDescent="0.25">
      <c r="B3003" s="120"/>
    </row>
    <row r="3004" spans="2:2" x14ac:dyDescent="0.25">
      <c r="B3004" s="120"/>
    </row>
    <row r="3005" spans="2:2" x14ac:dyDescent="0.25">
      <c r="B3005" s="120"/>
    </row>
    <row r="3006" spans="2:2" x14ac:dyDescent="0.25">
      <c r="B3006" s="120"/>
    </row>
    <row r="3007" spans="2:2" x14ac:dyDescent="0.25">
      <c r="B3007" s="120"/>
    </row>
    <row r="3008" spans="2:2" x14ac:dyDescent="0.25">
      <c r="B3008" s="120"/>
    </row>
    <row r="3009" spans="2:2" x14ac:dyDescent="0.25">
      <c r="B3009" s="120"/>
    </row>
    <row r="3010" spans="2:2" x14ac:dyDescent="0.25">
      <c r="B3010" s="120"/>
    </row>
    <row r="3011" spans="2:2" x14ac:dyDescent="0.25">
      <c r="B3011" s="120"/>
    </row>
    <row r="3012" spans="2:2" x14ac:dyDescent="0.25">
      <c r="B3012" s="120"/>
    </row>
    <row r="3013" spans="2:2" x14ac:dyDescent="0.25">
      <c r="B3013" s="120"/>
    </row>
    <row r="3014" spans="2:2" x14ac:dyDescent="0.25">
      <c r="B3014" s="120"/>
    </row>
    <row r="3015" spans="2:2" x14ac:dyDescent="0.25">
      <c r="B3015" s="120"/>
    </row>
    <row r="3016" spans="2:2" x14ac:dyDescent="0.25">
      <c r="B3016" s="120"/>
    </row>
    <row r="3017" spans="2:2" x14ac:dyDescent="0.25">
      <c r="B3017" s="120"/>
    </row>
    <row r="3018" spans="2:2" x14ac:dyDescent="0.25">
      <c r="B3018" s="120"/>
    </row>
    <row r="3019" spans="2:2" x14ac:dyDescent="0.25">
      <c r="B3019" s="120"/>
    </row>
    <row r="3020" spans="2:2" x14ac:dyDescent="0.25">
      <c r="B3020" s="120"/>
    </row>
    <row r="3021" spans="2:2" x14ac:dyDescent="0.25">
      <c r="B3021" s="120"/>
    </row>
    <row r="3022" spans="2:2" x14ac:dyDescent="0.25">
      <c r="B3022" s="120"/>
    </row>
    <row r="3023" spans="2:2" x14ac:dyDescent="0.25">
      <c r="B3023" s="120"/>
    </row>
    <row r="3024" spans="2:2" x14ac:dyDescent="0.25">
      <c r="B3024" s="120"/>
    </row>
    <row r="3025" spans="2:2" x14ac:dyDescent="0.25">
      <c r="B3025" s="120"/>
    </row>
    <row r="3026" spans="2:2" x14ac:dyDescent="0.25">
      <c r="B3026" s="120"/>
    </row>
    <row r="3027" spans="2:2" x14ac:dyDescent="0.25">
      <c r="B3027" s="120"/>
    </row>
    <row r="3028" spans="2:2" x14ac:dyDescent="0.25">
      <c r="B3028" s="120"/>
    </row>
    <row r="3029" spans="2:2" x14ac:dyDescent="0.25">
      <c r="B3029" s="120"/>
    </row>
    <row r="3030" spans="2:2" x14ac:dyDescent="0.25">
      <c r="B3030" s="120"/>
    </row>
    <row r="3031" spans="2:2" x14ac:dyDescent="0.25">
      <c r="B3031" s="120"/>
    </row>
    <row r="3032" spans="2:2" x14ac:dyDescent="0.25">
      <c r="B3032" s="120"/>
    </row>
    <row r="3033" spans="2:2" x14ac:dyDescent="0.25">
      <c r="B3033" s="120"/>
    </row>
    <row r="3034" spans="2:2" x14ac:dyDescent="0.25">
      <c r="B3034" s="120"/>
    </row>
    <row r="3035" spans="2:2" x14ac:dyDescent="0.25">
      <c r="B3035" s="120"/>
    </row>
    <row r="3036" spans="2:2" x14ac:dyDescent="0.25">
      <c r="B3036" s="120"/>
    </row>
    <row r="3037" spans="2:2" x14ac:dyDescent="0.25">
      <c r="B3037" s="120"/>
    </row>
    <row r="3038" spans="2:2" x14ac:dyDescent="0.25">
      <c r="B3038" s="120"/>
    </row>
    <row r="3039" spans="2:2" x14ac:dyDescent="0.25">
      <c r="B3039" s="120"/>
    </row>
    <row r="3040" spans="2:2" x14ac:dyDescent="0.25">
      <c r="B3040" s="120"/>
    </row>
    <row r="3041" spans="2:2" x14ac:dyDescent="0.25">
      <c r="B3041" s="120"/>
    </row>
    <row r="3042" spans="2:2" x14ac:dyDescent="0.25">
      <c r="B3042" s="120"/>
    </row>
    <row r="3043" spans="2:2" x14ac:dyDescent="0.25">
      <c r="B3043" s="120"/>
    </row>
    <row r="3044" spans="2:2" x14ac:dyDescent="0.25">
      <c r="B3044" s="120"/>
    </row>
    <row r="3045" spans="2:2" x14ac:dyDescent="0.25">
      <c r="B3045" s="120"/>
    </row>
    <row r="3046" spans="2:2" x14ac:dyDescent="0.25">
      <c r="B3046" s="120"/>
    </row>
    <row r="3047" spans="2:2" x14ac:dyDescent="0.25">
      <c r="B3047" s="120"/>
    </row>
    <row r="3048" spans="2:2" x14ac:dyDescent="0.25">
      <c r="B3048" s="120"/>
    </row>
    <row r="3049" spans="2:2" x14ac:dyDescent="0.25">
      <c r="B3049" s="120"/>
    </row>
    <row r="3050" spans="2:2" x14ac:dyDescent="0.25">
      <c r="B3050" s="120"/>
    </row>
    <row r="3051" spans="2:2" x14ac:dyDescent="0.25">
      <c r="B3051" s="120"/>
    </row>
    <row r="3052" spans="2:2" x14ac:dyDescent="0.25">
      <c r="B3052" s="120"/>
    </row>
    <row r="3053" spans="2:2" x14ac:dyDescent="0.25">
      <c r="B3053" s="120"/>
    </row>
    <row r="3054" spans="2:2" x14ac:dyDescent="0.25">
      <c r="B3054" s="120"/>
    </row>
    <row r="3055" spans="2:2" x14ac:dyDescent="0.25">
      <c r="B3055" s="120"/>
    </row>
    <row r="3056" spans="2:2" x14ac:dyDescent="0.25">
      <c r="B3056" s="120"/>
    </row>
    <row r="3057" spans="2:2" x14ac:dyDescent="0.25">
      <c r="B3057" s="120"/>
    </row>
    <row r="3058" spans="2:2" x14ac:dyDescent="0.25">
      <c r="B3058" s="120"/>
    </row>
    <row r="3059" spans="2:2" x14ac:dyDescent="0.25">
      <c r="B3059" s="120"/>
    </row>
    <row r="3060" spans="2:2" x14ac:dyDescent="0.25">
      <c r="B3060" s="120"/>
    </row>
    <row r="3061" spans="2:2" x14ac:dyDescent="0.25">
      <c r="B3061" s="120"/>
    </row>
    <row r="3062" spans="2:2" x14ac:dyDescent="0.25">
      <c r="B3062" s="120"/>
    </row>
    <row r="3063" spans="2:2" x14ac:dyDescent="0.25">
      <c r="B3063" s="120"/>
    </row>
    <row r="3064" spans="2:2" x14ac:dyDescent="0.25">
      <c r="B3064" s="120"/>
    </row>
    <row r="3065" spans="2:2" x14ac:dyDescent="0.25">
      <c r="B3065" s="120"/>
    </row>
    <row r="3066" spans="2:2" x14ac:dyDescent="0.25">
      <c r="B3066" s="120"/>
    </row>
    <row r="3067" spans="2:2" x14ac:dyDescent="0.25">
      <c r="B3067" s="120"/>
    </row>
    <row r="3068" spans="2:2" x14ac:dyDescent="0.25">
      <c r="B3068" s="120"/>
    </row>
    <row r="3069" spans="2:2" x14ac:dyDescent="0.25">
      <c r="B3069" s="120"/>
    </row>
    <row r="3070" spans="2:2" x14ac:dyDescent="0.25">
      <c r="B3070" s="120"/>
    </row>
    <row r="3071" spans="2:2" x14ac:dyDescent="0.25">
      <c r="B3071" s="120"/>
    </row>
    <row r="3072" spans="2:2" x14ac:dyDescent="0.25">
      <c r="B3072" s="120"/>
    </row>
    <row r="3073" spans="2:2" x14ac:dyDescent="0.25">
      <c r="B3073" s="120"/>
    </row>
    <row r="3074" spans="2:2" x14ac:dyDescent="0.25">
      <c r="B3074" s="120"/>
    </row>
    <row r="3075" spans="2:2" x14ac:dyDescent="0.25">
      <c r="B3075" s="120"/>
    </row>
    <row r="3076" spans="2:2" x14ac:dyDescent="0.25">
      <c r="B3076" s="120"/>
    </row>
    <row r="3077" spans="2:2" x14ac:dyDescent="0.25">
      <c r="B3077" s="120"/>
    </row>
    <row r="3078" spans="2:2" x14ac:dyDescent="0.25">
      <c r="B3078" s="120"/>
    </row>
    <row r="3079" spans="2:2" x14ac:dyDescent="0.25">
      <c r="B3079" s="120"/>
    </row>
    <row r="3080" spans="2:2" x14ac:dyDescent="0.25">
      <c r="B3080" s="120"/>
    </row>
    <row r="3081" spans="2:2" x14ac:dyDescent="0.25">
      <c r="B3081" s="120"/>
    </row>
    <row r="3082" spans="2:2" x14ac:dyDescent="0.25">
      <c r="B3082" s="120"/>
    </row>
    <row r="3083" spans="2:2" x14ac:dyDescent="0.25">
      <c r="B3083" s="120"/>
    </row>
    <row r="3084" spans="2:2" x14ac:dyDescent="0.25">
      <c r="B3084" s="120"/>
    </row>
    <row r="3085" spans="2:2" x14ac:dyDescent="0.25">
      <c r="B3085" s="120"/>
    </row>
    <row r="3086" spans="2:2" x14ac:dyDescent="0.25">
      <c r="B3086" s="120"/>
    </row>
    <row r="3087" spans="2:2" x14ac:dyDescent="0.25">
      <c r="B3087" s="120"/>
    </row>
    <row r="3088" spans="2:2" x14ac:dyDescent="0.25">
      <c r="B3088" s="120"/>
    </row>
    <row r="3089" spans="2:2" x14ac:dyDescent="0.25">
      <c r="B3089" s="120"/>
    </row>
    <row r="3090" spans="2:2" x14ac:dyDescent="0.25">
      <c r="B3090" s="120"/>
    </row>
    <row r="3091" spans="2:2" x14ac:dyDescent="0.25">
      <c r="B3091" s="120"/>
    </row>
    <row r="3092" spans="2:2" x14ac:dyDescent="0.25">
      <c r="B3092" s="120"/>
    </row>
    <row r="3093" spans="2:2" x14ac:dyDescent="0.25">
      <c r="B3093" s="120"/>
    </row>
    <row r="3094" spans="2:2" x14ac:dyDescent="0.25">
      <c r="B3094" s="120"/>
    </row>
    <row r="3095" spans="2:2" x14ac:dyDescent="0.25">
      <c r="B3095" s="120"/>
    </row>
    <row r="3096" spans="2:2" x14ac:dyDescent="0.25">
      <c r="B3096" s="120"/>
    </row>
    <row r="3097" spans="2:2" x14ac:dyDescent="0.25">
      <c r="B3097" s="120"/>
    </row>
    <row r="3098" spans="2:2" x14ac:dyDescent="0.25">
      <c r="B3098" s="120"/>
    </row>
    <row r="3099" spans="2:2" x14ac:dyDescent="0.25">
      <c r="B3099" s="120"/>
    </row>
    <row r="3100" spans="2:2" x14ac:dyDescent="0.25">
      <c r="B3100" s="120"/>
    </row>
    <row r="3101" spans="2:2" x14ac:dyDescent="0.25">
      <c r="B3101" s="120"/>
    </row>
    <row r="3102" spans="2:2" x14ac:dyDescent="0.25">
      <c r="B3102" s="120"/>
    </row>
    <row r="3103" spans="2:2" x14ac:dyDescent="0.25">
      <c r="B3103" s="120"/>
    </row>
    <row r="3104" spans="2:2" x14ac:dyDescent="0.25">
      <c r="B3104" s="120"/>
    </row>
    <row r="3105" spans="2:2" x14ac:dyDescent="0.25">
      <c r="B3105" s="120"/>
    </row>
    <row r="3106" spans="2:2" x14ac:dyDescent="0.25">
      <c r="B3106" s="120"/>
    </row>
    <row r="3107" spans="2:2" x14ac:dyDescent="0.25">
      <c r="B3107" s="120"/>
    </row>
    <row r="3108" spans="2:2" x14ac:dyDescent="0.25">
      <c r="B3108" s="120"/>
    </row>
    <row r="3109" spans="2:2" x14ac:dyDescent="0.25">
      <c r="B3109" s="120"/>
    </row>
    <row r="3110" spans="2:2" x14ac:dyDescent="0.25">
      <c r="B3110" s="120"/>
    </row>
    <row r="3111" spans="2:2" x14ac:dyDescent="0.25">
      <c r="B3111" s="120"/>
    </row>
    <row r="3112" spans="2:2" x14ac:dyDescent="0.25">
      <c r="B3112" s="120"/>
    </row>
    <row r="3113" spans="2:2" x14ac:dyDescent="0.25">
      <c r="B3113" s="120"/>
    </row>
    <row r="3114" spans="2:2" x14ac:dyDescent="0.25">
      <c r="B3114" s="120"/>
    </row>
    <row r="3115" spans="2:2" x14ac:dyDescent="0.25">
      <c r="B3115" s="120"/>
    </row>
    <row r="3116" spans="2:2" x14ac:dyDescent="0.25">
      <c r="B3116" s="120"/>
    </row>
    <row r="3117" spans="2:2" x14ac:dyDescent="0.25">
      <c r="B3117" s="120"/>
    </row>
    <row r="3118" spans="2:2" x14ac:dyDescent="0.25">
      <c r="B3118" s="120"/>
    </row>
    <row r="3119" spans="2:2" x14ac:dyDescent="0.25">
      <c r="B3119" s="120"/>
    </row>
    <row r="3120" spans="2:2" x14ac:dyDescent="0.25">
      <c r="B3120" s="120"/>
    </row>
    <row r="3121" spans="2:2" x14ac:dyDescent="0.25">
      <c r="B3121" s="120"/>
    </row>
    <row r="3122" spans="2:2" x14ac:dyDescent="0.25">
      <c r="B3122" s="120"/>
    </row>
    <row r="3123" spans="2:2" x14ac:dyDescent="0.25">
      <c r="B3123" s="120"/>
    </row>
    <row r="3124" spans="2:2" x14ac:dyDescent="0.25">
      <c r="B3124" s="120"/>
    </row>
    <row r="3125" spans="2:2" x14ac:dyDescent="0.25">
      <c r="B3125" s="120"/>
    </row>
    <row r="3126" spans="2:2" x14ac:dyDescent="0.25">
      <c r="B3126" s="120"/>
    </row>
    <row r="3127" spans="2:2" x14ac:dyDescent="0.25">
      <c r="B3127" s="120"/>
    </row>
    <row r="3128" spans="2:2" x14ac:dyDescent="0.25">
      <c r="B3128" s="120"/>
    </row>
    <row r="3129" spans="2:2" x14ac:dyDescent="0.25">
      <c r="B3129" s="120"/>
    </row>
    <row r="3130" spans="2:2" x14ac:dyDescent="0.25">
      <c r="B3130" s="120"/>
    </row>
    <row r="3131" spans="2:2" x14ac:dyDescent="0.25">
      <c r="B3131" s="120"/>
    </row>
    <row r="3132" spans="2:2" x14ac:dyDescent="0.25">
      <c r="B3132" s="120"/>
    </row>
    <row r="3133" spans="2:2" x14ac:dyDescent="0.25">
      <c r="B3133" s="120"/>
    </row>
    <row r="3134" spans="2:2" x14ac:dyDescent="0.25">
      <c r="B3134" s="120"/>
    </row>
    <row r="3135" spans="2:2" x14ac:dyDescent="0.25">
      <c r="B3135" s="120"/>
    </row>
    <row r="3136" spans="2:2" x14ac:dyDescent="0.25">
      <c r="B3136" s="120"/>
    </row>
    <row r="3137" spans="2:2" x14ac:dyDescent="0.25">
      <c r="B3137" s="120"/>
    </row>
    <row r="3138" spans="2:2" x14ac:dyDescent="0.25">
      <c r="B3138" s="120"/>
    </row>
    <row r="3139" spans="2:2" x14ac:dyDescent="0.25">
      <c r="B3139" s="120"/>
    </row>
    <row r="3140" spans="2:2" x14ac:dyDescent="0.25">
      <c r="B3140" s="120"/>
    </row>
    <row r="3141" spans="2:2" x14ac:dyDescent="0.25">
      <c r="B3141" s="120"/>
    </row>
    <row r="3142" spans="2:2" x14ac:dyDescent="0.25">
      <c r="B3142" s="120"/>
    </row>
    <row r="3143" spans="2:2" x14ac:dyDescent="0.25">
      <c r="B3143" s="120"/>
    </row>
    <row r="3144" spans="2:2" x14ac:dyDescent="0.25">
      <c r="B3144" s="120"/>
    </row>
    <row r="3145" spans="2:2" x14ac:dyDescent="0.25">
      <c r="B3145" s="120"/>
    </row>
    <row r="3146" spans="2:2" x14ac:dyDescent="0.25">
      <c r="B3146" s="120"/>
    </row>
    <row r="3147" spans="2:2" x14ac:dyDescent="0.25">
      <c r="B3147" s="120"/>
    </row>
    <row r="3148" spans="2:2" x14ac:dyDescent="0.25">
      <c r="B3148" s="120"/>
    </row>
    <row r="3149" spans="2:2" x14ac:dyDescent="0.25">
      <c r="B3149" s="120"/>
    </row>
    <row r="3150" spans="2:2" x14ac:dyDescent="0.25">
      <c r="B3150" s="120"/>
    </row>
    <row r="3151" spans="2:2" x14ac:dyDescent="0.25">
      <c r="B3151" s="120"/>
    </row>
    <row r="3152" spans="2:2" x14ac:dyDescent="0.25">
      <c r="B3152" s="120"/>
    </row>
    <row r="3153" spans="2:2" x14ac:dyDescent="0.25">
      <c r="B3153" s="120"/>
    </row>
    <row r="3154" spans="2:2" x14ac:dyDescent="0.25">
      <c r="B3154" s="120"/>
    </row>
    <row r="3155" spans="2:2" x14ac:dyDescent="0.25">
      <c r="B3155" s="120"/>
    </row>
    <row r="3156" spans="2:2" x14ac:dyDescent="0.25">
      <c r="B3156" s="120"/>
    </row>
    <row r="3157" spans="2:2" x14ac:dyDescent="0.25">
      <c r="B3157" s="120"/>
    </row>
    <row r="3158" spans="2:2" x14ac:dyDescent="0.25">
      <c r="B3158" s="120"/>
    </row>
    <row r="3159" spans="2:2" x14ac:dyDescent="0.25">
      <c r="B3159" s="120"/>
    </row>
    <row r="3160" spans="2:2" x14ac:dyDescent="0.25">
      <c r="B3160" s="120"/>
    </row>
    <row r="3161" spans="2:2" x14ac:dyDescent="0.25">
      <c r="B3161" s="120"/>
    </row>
    <row r="3162" spans="2:2" x14ac:dyDescent="0.25">
      <c r="B3162" s="120"/>
    </row>
    <row r="3163" spans="2:2" x14ac:dyDescent="0.25">
      <c r="B3163" s="120"/>
    </row>
    <row r="3164" spans="2:2" x14ac:dyDescent="0.25">
      <c r="B3164" s="120"/>
    </row>
    <row r="3165" spans="2:2" x14ac:dyDescent="0.25">
      <c r="B3165" s="120"/>
    </row>
    <row r="3166" spans="2:2" x14ac:dyDescent="0.25">
      <c r="B3166" s="120"/>
    </row>
    <row r="3167" spans="2:2" x14ac:dyDescent="0.25">
      <c r="B3167" s="120"/>
    </row>
    <row r="3168" spans="2:2" x14ac:dyDescent="0.25">
      <c r="B3168" s="120"/>
    </row>
    <row r="3169" spans="2:2" x14ac:dyDescent="0.25">
      <c r="B3169" s="120"/>
    </row>
    <row r="3170" spans="2:2" x14ac:dyDescent="0.25">
      <c r="B3170" s="120"/>
    </row>
    <row r="3171" spans="2:2" x14ac:dyDescent="0.25">
      <c r="B3171" s="120"/>
    </row>
    <row r="3172" spans="2:2" x14ac:dyDescent="0.25">
      <c r="B3172" s="120"/>
    </row>
    <row r="3173" spans="2:2" x14ac:dyDescent="0.25">
      <c r="B3173" s="120"/>
    </row>
    <row r="3174" spans="2:2" x14ac:dyDescent="0.25">
      <c r="B3174" s="120"/>
    </row>
    <row r="3175" spans="2:2" x14ac:dyDescent="0.25">
      <c r="B3175" s="120"/>
    </row>
    <row r="3176" spans="2:2" x14ac:dyDescent="0.25">
      <c r="B3176" s="120"/>
    </row>
    <row r="3177" spans="2:2" x14ac:dyDescent="0.25">
      <c r="B3177" s="120"/>
    </row>
    <row r="3178" spans="2:2" x14ac:dyDescent="0.25">
      <c r="B3178" s="120"/>
    </row>
    <row r="3179" spans="2:2" x14ac:dyDescent="0.25">
      <c r="B3179" s="120"/>
    </row>
    <row r="3180" spans="2:2" x14ac:dyDescent="0.25">
      <c r="B3180" s="120"/>
    </row>
    <row r="3181" spans="2:2" x14ac:dyDescent="0.25">
      <c r="B3181" s="120"/>
    </row>
    <row r="3182" spans="2:2" x14ac:dyDescent="0.25">
      <c r="B3182" s="120"/>
    </row>
    <row r="3183" spans="2:2" x14ac:dyDescent="0.25">
      <c r="B3183" s="120"/>
    </row>
    <row r="3184" spans="2:2" x14ac:dyDescent="0.25">
      <c r="B3184" s="120"/>
    </row>
    <row r="3185" spans="2:2" x14ac:dyDescent="0.25">
      <c r="B3185" s="120"/>
    </row>
    <row r="3186" spans="2:2" x14ac:dyDescent="0.25">
      <c r="B3186" s="120"/>
    </row>
    <row r="3187" spans="2:2" x14ac:dyDescent="0.25">
      <c r="B3187" s="120"/>
    </row>
    <row r="3188" spans="2:2" x14ac:dyDescent="0.25">
      <c r="B3188" s="120"/>
    </row>
    <row r="3189" spans="2:2" x14ac:dyDescent="0.25">
      <c r="B3189" s="120"/>
    </row>
    <row r="3190" spans="2:2" x14ac:dyDescent="0.25">
      <c r="B3190" s="120"/>
    </row>
    <row r="3191" spans="2:2" x14ac:dyDescent="0.25">
      <c r="B3191" s="120"/>
    </row>
    <row r="3192" spans="2:2" x14ac:dyDescent="0.25">
      <c r="B3192" s="120"/>
    </row>
    <row r="3193" spans="2:2" x14ac:dyDescent="0.25">
      <c r="B3193" s="120"/>
    </row>
    <row r="3194" spans="2:2" x14ac:dyDescent="0.25">
      <c r="B3194" s="120"/>
    </row>
    <row r="3195" spans="2:2" x14ac:dyDescent="0.25">
      <c r="B3195" s="120"/>
    </row>
    <row r="3196" spans="2:2" x14ac:dyDescent="0.25">
      <c r="B3196" s="120"/>
    </row>
    <row r="3197" spans="2:2" x14ac:dyDescent="0.25">
      <c r="B3197" s="120"/>
    </row>
    <row r="3198" spans="2:2" x14ac:dyDescent="0.25">
      <c r="B3198" s="120"/>
    </row>
    <row r="3199" spans="2:2" x14ac:dyDescent="0.25">
      <c r="B3199" s="120"/>
    </row>
    <row r="3200" spans="2:2" x14ac:dyDescent="0.25">
      <c r="B3200" s="120"/>
    </row>
    <row r="3201" spans="2:2" x14ac:dyDescent="0.25">
      <c r="B3201" s="120"/>
    </row>
    <row r="3202" spans="2:2" x14ac:dyDescent="0.25">
      <c r="B3202" s="120"/>
    </row>
    <row r="3203" spans="2:2" x14ac:dyDescent="0.25">
      <c r="B3203" s="120"/>
    </row>
    <row r="3204" spans="2:2" x14ac:dyDescent="0.25">
      <c r="B3204" s="120"/>
    </row>
    <row r="3205" spans="2:2" x14ac:dyDescent="0.25">
      <c r="B3205" s="120"/>
    </row>
    <row r="3206" spans="2:2" x14ac:dyDescent="0.25">
      <c r="B3206" s="120"/>
    </row>
    <row r="3207" spans="2:2" x14ac:dyDescent="0.25">
      <c r="B3207" s="120"/>
    </row>
    <row r="3208" spans="2:2" x14ac:dyDescent="0.25">
      <c r="B3208" s="120"/>
    </row>
    <row r="3209" spans="2:2" x14ac:dyDescent="0.25">
      <c r="B3209" s="120"/>
    </row>
    <row r="3210" spans="2:2" x14ac:dyDescent="0.25">
      <c r="B3210" s="120"/>
    </row>
    <row r="3211" spans="2:2" x14ac:dyDescent="0.25">
      <c r="B3211" s="120"/>
    </row>
    <row r="3212" spans="2:2" x14ac:dyDescent="0.25">
      <c r="B3212" s="120"/>
    </row>
    <row r="3213" spans="2:2" x14ac:dyDescent="0.25">
      <c r="B3213" s="120"/>
    </row>
    <row r="3214" spans="2:2" x14ac:dyDescent="0.25">
      <c r="B3214" s="120"/>
    </row>
    <row r="3215" spans="2:2" x14ac:dyDescent="0.25">
      <c r="B3215" s="120"/>
    </row>
    <row r="3216" spans="2:2" x14ac:dyDescent="0.25">
      <c r="B3216" s="120"/>
    </row>
    <row r="3217" spans="2:2" x14ac:dyDescent="0.25">
      <c r="B3217" s="120"/>
    </row>
    <row r="3218" spans="2:2" x14ac:dyDescent="0.25">
      <c r="B3218" s="120"/>
    </row>
    <row r="3219" spans="2:2" x14ac:dyDescent="0.25">
      <c r="B3219" s="120"/>
    </row>
    <row r="3220" spans="2:2" x14ac:dyDescent="0.25">
      <c r="B3220" s="120"/>
    </row>
    <row r="3221" spans="2:2" x14ac:dyDescent="0.25">
      <c r="B3221" s="120"/>
    </row>
    <row r="3222" spans="2:2" x14ac:dyDescent="0.25">
      <c r="B3222" s="120"/>
    </row>
    <row r="3223" spans="2:2" x14ac:dyDescent="0.25">
      <c r="B3223" s="120"/>
    </row>
    <row r="3224" spans="2:2" x14ac:dyDescent="0.25">
      <c r="B3224" s="120"/>
    </row>
    <row r="3225" spans="2:2" x14ac:dyDescent="0.25">
      <c r="B3225" s="120"/>
    </row>
    <row r="3226" spans="2:2" x14ac:dyDescent="0.25">
      <c r="B3226" s="120"/>
    </row>
    <row r="3227" spans="2:2" x14ac:dyDescent="0.25">
      <c r="B3227" s="120"/>
    </row>
    <row r="3228" spans="2:2" x14ac:dyDescent="0.25">
      <c r="B3228" s="120"/>
    </row>
    <row r="3229" spans="2:2" x14ac:dyDescent="0.25">
      <c r="B3229" s="120"/>
    </row>
    <row r="3230" spans="2:2" x14ac:dyDescent="0.25">
      <c r="B3230" s="120"/>
    </row>
    <row r="3231" spans="2:2" x14ac:dyDescent="0.25">
      <c r="B3231" s="120"/>
    </row>
    <row r="3232" spans="2:2" x14ac:dyDescent="0.25">
      <c r="B3232" s="120"/>
    </row>
    <row r="3233" spans="2:2" x14ac:dyDescent="0.25">
      <c r="B3233" s="120"/>
    </row>
    <row r="3234" spans="2:2" x14ac:dyDescent="0.25">
      <c r="B3234" s="120"/>
    </row>
    <row r="3235" spans="2:2" x14ac:dyDescent="0.25">
      <c r="B3235" s="120"/>
    </row>
    <row r="3236" spans="2:2" x14ac:dyDescent="0.25">
      <c r="B3236" s="120"/>
    </row>
    <row r="3237" spans="2:2" x14ac:dyDescent="0.25">
      <c r="B3237" s="120"/>
    </row>
    <row r="3238" spans="2:2" x14ac:dyDescent="0.25">
      <c r="B3238" s="120"/>
    </row>
    <row r="3239" spans="2:2" x14ac:dyDescent="0.25">
      <c r="B3239" s="120"/>
    </row>
    <row r="3240" spans="2:2" x14ac:dyDescent="0.25">
      <c r="B3240" s="120"/>
    </row>
    <row r="3241" spans="2:2" x14ac:dyDescent="0.25">
      <c r="B3241" s="120"/>
    </row>
    <row r="3242" spans="2:2" x14ac:dyDescent="0.25">
      <c r="B3242" s="120"/>
    </row>
    <row r="3243" spans="2:2" x14ac:dyDescent="0.25">
      <c r="B3243" s="120"/>
    </row>
    <row r="3244" spans="2:2" x14ac:dyDescent="0.25">
      <c r="B3244" s="120"/>
    </row>
    <row r="3245" spans="2:2" x14ac:dyDescent="0.25">
      <c r="B3245" s="120"/>
    </row>
    <row r="3246" spans="2:2" x14ac:dyDescent="0.25">
      <c r="B3246" s="120"/>
    </row>
    <row r="3247" spans="2:2" x14ac:dyDescent="0.25">
      <c r="B3247" s="120"/>
    </row>
    <row r="3248" spans="2:2" x14ac:dyDescent="0.25">
      <c r="B3248" s="120"/>
    </row>
    <row r="3249" spans="2:2" x14ac:dyDescent="0.25">
      <c r="B3249" s="120"/>
    </row>
    <row r="3250" spans="2:2" x14ac:dyDescent="0.25">
      <c r="B3250" s="120"/>
    </row>
    <row r="3251" spans="2:2" x14ac:dyDescent="0.25">
      <c r="B3251" s="120"/>
    </row>
    <row r="3252" spans="2:2" x14ac:dyDescent="0.25">
      <c r="B3252" s="120"/>
    </row>
    <row r="3253" spans="2:2" x14ac:dyDescent="0.25">
      <c r="B3253" s="120"/>
    </row>
    <row r="3254" spans="2:2" x14ac:dyDescent="0.25">
      <c r="B3254" s="120"/>
    </row>
    <row r="3255" spans="2:2" x14ac:dyDescent="0.25">
      <c r="B3255" s="120"/>
    </row>
    <row r="3256" spans="2:2" x14ac:dyDescent="0.25">
      <c r="B3256" s="120"/>
    </row>
    <row r="3257" spans="2:2" x14ac:dyDescent="0.25">
      <c r="B3257" s="120"/>
    </row>
    <row r="3258" spans="2:2" x14ac:dyDescent="0.25">
      <c r="B3258" s="120"/>
    </row>
    <row r="3259" spans="2:2" x14ac:dyDescent="0.25">
      <c r="B3259" s="120"/>
    </row>
    <row r="3260" spans="2:2" x14ac:dyDescent="0.25">
      <c r="B3260" s="120"/>
    </row>
    <row r="3261" spans="2:2" x14ac:dyDescent="0.25">
      <c r="B3261" s="120"/>
    </row>
    <row r="3262" spans="2:2" x14ac:dyDescent="0.25">
      <c r="B3262" s="120"/>
    </row>
    <row r="3263" spans="2:2" x14ac:dyDescent="0.25">
      <c r="B3263" s="120"/>
    </row>
    <row r="3264" spans="2:2" x14ac:dyDescent="0.25">
      <c r="B3264" s="120"/>
    </row>
    <row r="3265" spans="2:2" x14ac:dyDescent="0.25">
      <c r="B3265" s="120"/>
    </row>
    <row r="3266" spans="2:2" x14ac:dyDescent="0.25">
      <c r="B3266" s="120"/>
    </row>
    <row r="3267" spans="2:2" x14ac:dyDescent="0.25">
      <c r="B3267" s="120"/>
    </row>
    <row r="3268" spans="2:2" x14ac:dyDescent="0.25">
      <c r="B3268" s="120"/>
    </row>
    <row r="3269" spans="2:2" x14ac:dyDescent="0.25">
      <c r="B3269" s="120"/>
    </row>
    <row r="3270" spans="2:2" x14ac:dyDescent="0.25">
      <c r="B3270" s="120"/>
    </row>
    <row r="3271" spans="2:2" x14ac:dyDescent="0.25">
      <c r="B3271" s="120"/>
    </row>
    <row r="3272" spans="2:2" x14ac:dyDescent="0.25">
      <c r="B3272" s="120"/>
    </row>
    <row r="3273" spans="2:2" x14ac:dyDescent="0.25">
      <c r="B3273" s="120"/>
    </row>
    <row r="3274" spans="2:2" x14ac:dyDescent="0.25">
      <c r="B3274" s="120"/>
    </row>
    <row r="3275" spans="2:2" x14ac:dyDescent="0.25">
      <c r="B3275" s="120"/>
    </row>
    <row r="3276" spans="2:2" x14ac:dyDescent="0.25">
      <c r="B3276" s="120"/>
    </row>
    <row r="3277" spans="2:2" x14ac:dyDescent="0.25">
      <c r="B3277" s="120"/>
    </row>
    <row r="3278" spans="2:2" x14ac:dyDescent="0.25">
      <c r="B3278" s="120"/>
    </row>
    <row r="3279" spans="2:2" x14ac:dyDescent="0.25">
      <c r="B3279" s="120"/>
    </row>
    <row r="3280" spans="2:2" x14ac:dyDescent="0.25">
      <c r="B3280" s="120"/>
    </row>
    <row r="3281" spans="2:2" x14ac:dyDescent="0.25">
      <c r="B3281" s="120"/>
    </row>
    <row r="3282" spans="2:2" x14ac:dyDescent="0.25">
      <c r="B3282" s="120"/>
    </row>
    <row r="3283" spans="2:2" x14ac:dyDescent="0.25">
      <c r="B3283" s="120"/>
    </row>
    <row r="3284" spans="2:2" x14ac:dyDescent="0.25">
      <c r="B3284" s="120"/>
    </row>
    <row r="3285" spans="2:2" x14ac:dyDescent="0.25">
      <c r="B3285" s="120"/>
    </row>
    <row r="3286" spans="2:2" x14ac:dyDescent="0.25">
      <c r="B3286" s="120"/>
    </row>
    <row r="3287" spans="2:2" x14ac:dyDescent="0.25">
      <c r="B3287" s="120"/>
    </row>
    <row r="3288" spans="2:2" x14ac:dyDescent="0.25">
      <c r="B3288" s="120"/>
    </row>
    <row r="3289" spans="2:2" x14ac:dyDescent="0.25">
      <c r="B3289" s="120"/>
    </row>
    <row r="3290" spans="2:2" x14ac:dyDescent="0.25">
      <c r="B3290" s="120"/>
    </row>
    <row r="3291" spans="2:2" x14ac:dyDescent="0.25">
      <c r="B3291" s="120"/>
    </row>
    <row r="3292" spans="2:2" x14ac:dyDescent="0.25">
      <c r="B3292" s="120"/>
    </row>
    <row r="3293" spans="2:2" x14ac:dyDescent="0.25">
      <c r="B3293" s="120"/>
    </row>
    <row r="3294" spans="2:2" x14ac:dyDescent="0.25">
      <c r="B3294" s="120"/>
    </row>
    <row r="3295" spans="2:2" x14ac:dyDescent="0.25">
      <c r="B3295" s="120"/>
    </row>
    <row r="3296" spans="2:2" x14ac:dyDescent="0.25">
      <c r="B3296" s="120"/>
    </row>
    <row r="3297" spans="2:2" x14ac:dyDescent="0.25">
      <c r="B3297" s="120"/>
    </row>
    <row r="3298" spans="2:2" x14ac:dyDescent="0.25">
      <c r="B3298" s="120"/>
    </row>
    <row r="3299" spans="2:2" x14ac:dyDescent="0.25">
      <c r="B3299" s="120"/>
    </row>
    <row r="3300" spans="2:2" x14ac:dyDescent="0.25">
      <c r="B3300" s="120"/>
    </row>
    <row r="3301" spans="2:2" x14ac:dyDescent="0.25">
      <c r="B3301" s="120"/>
    </row>
    <row r="3302" spans="2:2" x14ac:dyDescent="0.25">
      <c r="B3302" s="120"/>
    </row>
    <row r="3303" spans="2:2" x14ac:dyDescent="0.25">
      <c r="B3303" s="120"/>
    </row>
    <row r="3304" spans="2:2" x14ac:dyDescent="0.25">
      <c r="B3304" s="120"/>
    </row>
    <row r="3305" spans="2:2" x14ac:dyDescent="0.25">
      <c r="B3305" s="120"/>
    </row>
    <row r="3306" spans="2:2" x14ac:dyDescent="0.25">
      <c r="B3306" s="120"/>
    </row>
    <row r="3307" spans="2:2" x14ac:dyDescent="0.25">
      <c r="B3307" s="120"/>
    </row>
    <row r="3308" spans="2:2" x14ac:dyDescent="0.25">
      <c r="B3308" s="120"/>
    </row>
    <row r="3309" spans="2:2" x14ac:dyDescent="0.25">
      <c r="B3309" s="120"/>
    </row>
    <row r="3310" spans="2:2" x14ac:dyDescent="0.25">
      <c r="B3310" s="120"/>
    </row>
    <row r="3311" spans="2:2" x14ac:dyDescent="0.25">
      <c r="B3311" s="120"/>
    </row>
    <row r="3312" spans="2:2" x14ac:dyDescent="0.25">
      <c r="B3312" s="120"/>
    </row>
    <row r="3313" spans="2:2" x14ac:dyDescent="0.25">
      <c r="B3313" s="120"/>
    </row>
    <row r="3314" spans="2:2" x14ac:dyDescent="0.25">
      <c r="B3314" s="120"/>
    </row>
    <row r="3315" spans="2:2" x14ac:dyDescent="0.25">
      <c r="B3315" s="120"/>
    </row>
    <row r="3316" spans="2:2" x14ac:dyDescent="0.25">
      <c r="B3316" s="120"/>
    </row>
    <row r="3317" spans="2:2" x14ac:dyDescent="0.25">
      <c r="B3317" s="120"/>
    </row>
    <row r="3318" spans="2:2" x14ac:dyDescent="0.25">
      <c r="B3318" s="120"/>
    </row>
    <row r="3319" spans="2:2" x14ac:dyDescent="0.25">
      <c r="B3319" s="120"/>
    </row>
    <row r="3320" spans="2:2" x14ac:dyDescent="0.25">
      <c r="B3320" s="120"/>
    </row>
    <row r="3321" spans="2:2" x14ac:dyDescent="0.25">
      <c r="B3321" s="120"/>
    </row>
    <row r="3322" spans="2:2" x14ac:dyDescent="0.25">
      <c r="B3322" s="120"/>
    </row>
    <row r="3323" spans="2:2" x14ac:dyDescent="0.25">
      <c r="B3323" s="120"/>
    </row>
    <row r="3324" spans="2:2" x14ac:dyDescent="0.25">
      <c r="B3324" s="120"/>
    </row>
    <row r="3325" spans="2:2" x14ac:dyDescent="0.25">
      <c r="B3325" s="120"/>
    </row>
    <row r="3326" spans="2:2" x14ac:dyDescent="0.25">
      <c r="B3326" s="120"/>
    </row>
    <row r="3327" spans="2:2" x14ac:dyDescent="0.25">
      <c r="B3327" s="120"/>
    </row>
    <row r="3328" spans="2:2" x14ac:dyDescent="0.25">
      <c r="B3328" s="120"/>
    </row>
    <row r="3329" spans="2:2" x14ac:dyDescent="0.25">
      <c r="B3329" s="120"/>
    </row>
    <row r="3330" spans="2:2" x14ac:dyDescent="0.25">
      <c r="B3330" s="120"/>
    </row>
    <row r="3331" spans="2:2" x14ac:dyDescent="0.25">
      <c r="B3331" s="120"/>
    </row>
    <row r="3332" spans="2:2" x14ac:dyDescent="0.25">
      <c r="B3332" s="120"/>
    </row>
    <row r="3333" spans="2:2" x14ac:dyDescent="0.25">
      <c r="B3333" s="120"/>
    </row>
    <row r="3334" spans="2:2" x14ac:dyDescent="0.25">
      <c r="B3334" s="120"/>
    </row>
    <row r="3335" spans="2:2" x14ac:dyDescent="0.25">
      <c r="B3335" s="120"/>
    </row>
    <row r="3336" spans="2:2" x14ac:dyDescent="0.25">
      <c r="B3336" s="120"/>
    </row>
    <row r="3337" spans="2:2" x14ac:dyDescent="0.25">
      <c r="B3337" s="120"/>
    </row>
    <row r="3338" spans="2:2" x14ac:dyDescent="0.25">
      <c r="B3338" s="120"/>
    </row>
    <row r="3339" spans="2:2" x14ac:dyDescent="0.25">
      <c r="B3339" s="120"/>
    </row>
    <row r="3340" spans="2:2" x14ac:dyDescent="0.25">
      <c r="B3340" s="120"/>
    </row>
    <row r="3341" spans="2:2" x14ac:dyDescent="0.25">
      <c r="B3341" s="120"/>
    </row>
    <row r="3342" spans="2:2" x14ac:dyDescent="0.25">
      <c r="B3342" s="120"/>
    </row>
    <row r="3343" spans="2:2" x14ac:dyDescent="0.25">
      <c r="B3343" s="120"/>
    </row>
    <row r="3344" spans="2:2" x14ac:dyDescent="0.25">
      <c r="B3344" s="120"/>
    </row>
    <row r="3345" spans="2:2" x14ac:dyDescent="0.25">
      <c r="B3345" s="120"/>
    </row>
    <row r="3346" spans="2:2" x14ac:dyDescent="0.25">
      <c r="B3346" s="120"/>
    </row>
    <row r="3347" spans="2:2" x14ac:dyDescent="0.25">
      <c r="B3347" s="120"/>
    </row>
    <row r="3348" spans="2:2" x14ac:dyDescent="0.25">
      <c r="B3348" s="120"/>
    </row>
    <row r="3349" spans="2:2" x14ac:dyDescent="0.25">
      <c r="B3349" s="120"/>
    </row>
    <row r="3350" spans="2:2" x14ac:dyDescent="0.25">
      <c r="B3350" s="120"/>
    </row>
    <row r="3351" spans="2:2" x14ac:dyDescent="0.25">
      <c r="B3351" s="120"/>
    </row>
    <row r="3352" spans="2:2" x14ac:dyDescent="0.25">
      <c r="B3352" s="120"/>
    </row>
    <row r="3353" spans="2:2" x14ac:dyDescent="0.25">
      <c r="B3353" s="120"/>
    </row>
    <row r="3354" spans="2:2" x14ac:dyDescent="0.25">
      <c r="B3354" s="120"/>
    </row>
    <row r="3355" spans="2:2" x14ac:dyDescent="0.25">
      <c r="B3355" s="120"/>
    </row>
    <row r="3356" spans="2:2" x14ac:dyDescent="0.25">
      <c r="B3356" s="120"/>
    </row>
    <row r="3357" spans="2:2" x14ac:dyDescent="0.25">
      <c r="B3357" s="120"/>
    </row>
    <row r="3358" spans="2:2" x14ac:dyDescent="0.25">
      <c r="B3358" s="120"/>
    </row>
    <row r="3359" spans="2:2" x14ac:dyDescent="0.25">
      <c r="B3359" s="120"/>
    </row>
    <row r="3360" spans="2:2" x14ac:dyDescent="0.25">
      <c r="B3360" s="120"/>
    </row>
    <row r="3361" spans="2:2" x14ac:dyDescent="0.25">
      <c r="B3361" s="120"/>
    </row>
    <row r="3362" spans="2:2" x14ac:dyDescent="0.25">
      <c r="B3362" s="120"/>
    </row>
    <row r="3363" spans="2:2" x14ac:dyDescent="0.25">
      <c r="B3363" s="120"/>
    </row>
    <row r="3364" spans="2:2" x14ac:dyDescent="0.25">
      <c r="B3364" s="120"/>
    </row>
    <row r="3365" spans="2:2" x14ac:dyDescent="0.25">
      <c r="B3365" s="120"/>
    </row>
    <row r="3366" spans="2:2" x14ac:dyDescent="0.25">
      <c r="B3366" s="120"/>
    </row>
    <row r="3367" spans="2:2" x14ac:dyDescent="0.25">
      <c r="B3367" s="120"/>
    </row>
    <row r="3368" spans="2:2" x14ac:dyDescent="0.25">
      <c r="B3368" s="120"/>
    </row>
    <row r="3369" spans="2:2" x14ac:dyDescent="0.25">
      <c r="B3369" s="120"/>
    </row>
    <row r="3370" spans="2:2" x14ac:dyDescent="0.25">
      <c r="B3370" s="120"/>
    </row>
    <row r="3371" spans="2:2" x14ac:dyDescent="0.25">
      <c r="B3371" s="120"/>
    </row>
    <row r="3372" spans="2:2" x14ac:dyDescent="0.25">
      <c r="B3372" s="120"/>
    </row>
    <row r="3373" spans="2:2" x14ac:dyDescent="0.25">
      <c r="B3373" s="120"/>
    </row>
    <row r="3374" spans="2:2" x14ac:dyDescent="0.25">
      <c r="B3374" s="120"/>
    </row>
    <row r="3375" spans="2:2" x14ac:dyDescent="0.25">
      <c r="B3375" s="120"/>
    </row>
    <row r="3376" spans="2:2" x14ac:dyDescent="0.25">
      <c r="B3376" s="120"/>
    </row>
    <row r="3377" spans="2:2" x14ac:dyDescent="0.25">
      <c r="B3377" s="120"/>
    </row>
    <row r="3378" spans="2:2" x14ac:dyDescent="0.25">
      <c r="B3378" s="120"/>
    </row>
    <row r="3379" spans="2:2" x14ac:dyDescent="0.25">
      <c r="B3379" s="120"/>
    </row>
    <row r="3380" spans="2:2" x14ac:dyDescent="0.25">
      <c r="B3380" s="120"/>
    </row>
  </sheetData>
  <sheetProtection algorithmName="SHA-512" hashValue="B9fg5OMxJotj/zC/7dREVXR9Q6dXL5E99IY3BGVFBjCxD5Uy5OLoZ7i3B3PfhBS8IRZ0i6bVDuIHtT2Vocf3kQ==" saltValue="AHWRYq7Z45T4caxKAmzqaQ==" spinCount="100000" sheet="1" objects="1" scenarios="1" insertRows="0" selectLockedCells="1"/>
  <mergeCells count="12">
    <mergeCell ref="D55:D57"/>
    <mergeCell ref="A1:E2"/>
    <mergeCell ref="G1:G2"/>
    <mergeCell ref="C5:D5"/>
    <mergeCell ref="A42:G43"/>
    <mergeCell ref="A44:G44"/>
    <mergeCell ref="A45:E45"/>
    <mergeCell ref="B49:C49"/>
    <mergeCell ref="B50:C50"/>
    <mergeCell ref="B51:C51"/>
    <mergeCell ref="B52:C52"/>
    <mergeCell ref="B53:C53"/>
  </mergeCells>
  <conditionalFormatting sqref="B50:B53">
    <cfRule type="cellIs" dxfId="139" priority="5" operator="equal">
      <formula>0</formula>
    </cfRule>
  </conditionalFormatting>
  <conditionalFormatting sqref="A7:G39">
    <cfRule type="cellIs" dxfId="138" priority="4" operator="equal">
      <formula>0</formula>
    </cfRule>
  </conditionalFormatting>
  <conditionalFormatting sqref="C5">
    <cfRule type="containsText" dxfId="137" priority="3" operator="containsText" text="Správně">
      <formula>NOT(ISERROR(SEARCH("Správně",C5)))</formula>
    </cfRule>
  </conditionalFormatting>
  <conditionalFormatting sqref="G1">
    <cfRule type="cellIs" dxfId="136" priority="2" operator="equal">
      <formula>0</formula>
    </cfRule>
  </conditionalFormatting>
  <conditionalFormatting sqref="G1">
    <cfRule type="containsText" dxfId="135" priority="1" operator="containsText" text="21">
      <formula>NOT(ISERROR(SEARCH("21",G1)))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72" fitToHeight="1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4D2F5-B000-4CD5-B7E8-554DA7386264}">
  <sheetPr>
    <tabColor rgb="FF66FFFF"/>
    <pageSetUpPr fitToPage="1"/>
  </sheetPr>
  <dimension ref="A1:Q94"/>
  <sheetViews>
    <sheetView topLeftCell="A16" workbookViewId="0">
      <selection activeCell="C39" sqref="C39"/>
    </sheetView>
  </sheetViews>
  <sheetFormatPr defaultColWidth="8.85546875" defaultRowHeight="15" x14ac:dyDescent="0.25"/>
  <cols>
    <col min="1" max="1" width="5.42578125" style="23" customWidth="1"/>
    <col min="2" max="2" width="9" style="23" customWidth="1"/>
    <col min="3" max="3" width="39.85546875" style="23" customWidth="1"/>
    <col min="4" max="4" width="32.28515625" style="23" customWidth="1"/>
    <col min="5" max="5" width="28.7109375" style="23" customWidth="1"/>
    <col min="6" max="6" width="34" style="23" customWidth="1"/>
    <col min="7" max="7" width="35" style="23" customWidth="1"/>
    <col min="8" max="8" width="39.7109375" style="23" customWidth="1"/>
    <col min="9" max="10" width="0" style="23" hidden="1" customWidth="1"/>
    <col min="11" max="11" width="4.5703125" style="23" customWidth="1"/>
    <col min="12" max="12" width="72.42578125" style="23" customWidth="1"/>
    <col min="13" max="13" width="14" style="23" customWidth="1"/>
    <col min="14" max="16384" width="8.85546875" style="23"/>
  </cols>
  <sheetData>
    <row r="1" spans="1:12" ht="12.6" customHeight="1" x14ac:dyDescent="0.25">
      <c r="B1" s="329" t="s">
        <v>70</v>
      </c>
      <c r="C1" s="330"/>
      <c r="D1" s="338" t="str">
        <f>IF('1. SOUHRNNÉ INFORMACE'!B5=0,"",'1. SOUHRNNÉ INFORMACE'!B5)</f>
        <v/>
      </c>
      <c r="E1" s="339"/>
      <c r="F1" s="326">
        <f>'1. SOUHRNNÉ INFORMACE'!B2</f>
        <v>0</v>
      </c>
    </row>
    <row r="2" spans="1:12" ht="15.6" customHeight="1" x14ac:dyDescent="0.25">
      <c r="B2" s="333" t="s">
        <v>37</v>
      </c>
      <c r="C2" s="334" t="s">
        <v>37</v>
      </c>
      <c r="D2" s="331" t="str">
        <f>IF('1. SOUHRNNÉ INFORMACE'!B6=0,"",'1. SOUHRNNÉ INFORMACE'!B6)</f>
        <v/>
      </c>
      <c r="E2" s="332"/>
      <c r="F2" s="327"/>
    </row>
    <row r="3" spans="1:12" ht="16.899999999999999" customHeight="1" x14ac:dyDescent="0.25">
      <c r="B3" s="333" t="s">
        <v>58</v>
      </c>
      <c r="C3" s="334" t="s">
        <v>58</v>
      </c>
      <c r="D3" s="331" t="str">
        <f>IF('1. SOUHRNNÉ INFORMACE'!B9=0,"",'1. SOUHRNNÉ INFORMACE'!B9)</f>
        <v/>
      </c>
      <c r="E3" s="332"/>
      <c r="F3" s="327"/>
    </row>
    <row r="4" spans="1:12" ht="15.6" customHeight="1" thickBot="1" x14ac:dyDescent="0.3">
      <c r="B4" s="335" t="s">
        <v>59</v>
      </c>
      <c r="C4" s="336" t="s">
        <v>59</v>
      </c>
      <c r="D4" s="331" t="str">
        <f>IF('1. SOUHRNNÉ INFORMACE'!B10=0,"",'1. SOUHRNNÉ INFORMACE'!B10)</f>
        <v/>
      </c>
      <c r="E4" s="332"/>
      <c r="F4" s="328"/>
    </row>
    <row r="5" spans="1:12" s="55" customFormat="1" ht="15.75" thickBot="1" x14ac:dyDescent="0.3">
      <c r="B5" s="337" t="s">
        <v>62</v>
      </c>
      <c r="C5" s="337"/>
      <c r="D5" s="53"/>
      <c r="E5" s="53" t="s">
        <v>60</v>
      </c>
      <c r="F5" s="54" t="s">
        <v>71</v>
      </c>
      <c r="L5" s="23"/>
    </row>
    <row r="6" spans="1:12" ht="15.75" thickBot="1" x14ac:dyDescent="0.3">
      <c r="B6" s="53" t="s">
        <v>169</v>
      </c>
      <c r="C6" s="57" t="str">
        <f>IF('1. SOUHRNNÉ INFORMACE'!B2=0,"",'1. SOUHRNNÉ INFORMACE'!B2)</f>
        <v/>
      </c>
      <c r="D6" s="5">
        <f>'1. SOUHRNNÉ INFORMACE'!B11-'1. SOUHRNNÉ INFORMACE'!B16</f>
        <v>0</v>
      </c>
      <c r="E6" s="59">
        <f>E32</f>
        <v>0</v>
      </c>
      <c r="F6" s="90">
        <f>D7-E6</f>
        <v>0</v>
      </c>
      <c r="G6" s="371" t="str">
        <f>IF(F6&gt;0,"OBLAST PODPORY NEDOČERPÁNA! VRATKA PROBĚHLA DO 31.12.2021 NEBO SE TEPRVE PROMÍTNE VE VRATCE!!!",IF(F6&lt;0,"OBLAST PŘEČERPÁNA-SKUTEČNÉ ČERPÁNÍ JE VYŠŠÍ NEŽ DOTACE OBLASTI!!",IF(F6=0,"OK","")))</f>
        <v>OK</v>
      </c>
      <c r="H6" s="372"/>
      <c r="I6" s="372"/>
      <c r="J6" s="372"/>
      <c r="K6" s="372"/>
      <c r="L6" s="372"/>
    </row>
    <row r="7" spans="1:12" ht="26.45" customHeight="1" x14ac:dyDescent="0.25">
      <c r="B7" s="370" t="s">
        <v>275</v>
      </c>
      <c r="C7" s="370"/>
      <c r="D7" s="5">
        <f>'1. SOUHRNNÉ INFORMACE'!B14</f>
        <v>0</v>
      </c>
      <c r="E7" s="91"/>
      <c r="F7" s="54" t="s">
        <v>71</v>
      </c>
    </row>
    <row r="8" spans="1:12" x14ac:dyDescent="0.25">
      <c r="B8" s="379" t="s">
        <v>254</v>
      </c>
      <c r="C8" s="380"/>
      <c r="D8" s="381"/>
      <c r="E8" s="61"/>
      <c r="F8" s="1"/>
    </row>
    <row r="9" spans="1:12" x14ac:dyDescent="0.25">
      <c r="A9" s="281" t="s">
        <v>230</v>
      </c>
      <c r="B9" s="340" t="s">
        <v>232</v>
      </c>
      <c r="C9" s="341"/>
      <c r="D9" s="342"/>
      <c r="E9" s="62">
        <f>E10</f>
        <v>0</v>
      </c>
      <c r="F9" s="1"/>
      <c r="H9" s="23" t="s">
        <v>157</v>
      </c>
    </row>
    <row r="10" spans="1:12" ht="15" customHeight="1" x14ac:dyDescent="0.25">
      <c r="A10" s="282" t="s">
        <v>231</v>
      </c>
      <c r="B10" s="287" t="s">
        <v>233</v>
      </c>
      <c r="C10" s="288"/>
      <c r="D10" s="289"/>
      <c r="E10" s="290">
        <f>SUM(E11:E13)</f>
        <v>0</v>
      </c>
      <c r="F10" s="1"/>
      <c r="G10" s="358" t="s">
        <v>68</v>
      </c>
    </row>
    <row r="11" spans="1:12" ht="41.25" customHeight="1" x14ac:dyDescent="0.25">
      <c r="A11" s="283"/>
      <c r="B11" s="323" t="s">
        <v>239</v>
      </c>
      <c r="C11" s="324"/>
      <c r="D11" s="325"/>
      <c r="E11" s="5">
        <v>0</v>
      </c>
      <c r="F11" s="1"/>
      <c r="G11" s="358"/>
    </row>
    <row r="12" spans="1:12" ht="41.25" customHeight="1" x14ac:dyDescent="0.25">
      <c r="A12" s="283"/>
      <c r="B12" s="323" t="s">
        <v>240</v>
      </c>
      <c r="C12" s="324"/>
      <c r="D12" s="325"/>
      <c r="E12" s="5">
        <v>0</v>
      </c>
      <c r="F12" s="1"/>
      <c r="G12" s="358"/>
    </row>
    <row r="13" spans="1:12" x14ac:dyDescent="0.25">
      <c r="A13" s="283"/>
      <c r="B13" s="64" t="s">
        <v>241</v>
      </c>
      <c r="C13" s="285"/>
      <c r="D13" s="286"/>
      <c r="E13" s="5">
        <v>0</v>
      </c>
      <c r="F13" s="1"/>
    </row>
    <row r="14" spans="1:12" x14ac:dyDescent="0.25">
      <c r="A14" s="281">
        <v>51</v>
      </c>
      <c r="B14" s="66" t="s">
        <v>73</v>
      </c>
      <c r="C14" s="67"/>
      <c r="D14" s="68"/>
      <c r="E14" s="62">
        <f>SUM(E15,E18,E19)</f>
        <v>0</v>
      </c>
      <c r="F14" s="1"/>
    </row>
    <row r="15" spans="1:12" ht="15" customHeight="1" x14ac:dyDescent="0.25">
      <c r="A15" s="284">
        <v>511</v>
      </c>
      <c r="B15" s="287" t="s">
        <v>234</v>
      </c>
      <c r="C15" s="288"/>
      <c r="D15" s="289"/>
      <c r="E15" s="290">
        <f>SUM(E16:E17)</f>
        <v>0</v>
      </c>
      <c r="F15" s="1"/>
    </row>
    <row r="16" spans="1:12" ht="30" customHeight="1" x14ac:dyDescent="0.25">
      <c r="A16" s="284"/>
      <c r="B16" s="323" t="s">
        <v>242</v>
      </c>
      <c r="C16" s="324"/>
      <c r="D16" s="325"/>
      <c r="E16" s="5">
        <v>0</v>
      </c>
      <c r="F16" s="1"/>
    </row>
    <row r="17" spans="1:12" ht="28.5" customHeight="1" x14ac:dyDescent="0.25">
      <c r="A17" s="284"/>
      <c r="B17" s="323" t="s">
        <v>272</v>
      </c>
      <c r="C17" s="324"/>
      <c r="D17" s="325"/>
      <c r="E17" s="5">
        <v>0</v>
      </c>
      <c r="F17" s="1"/>
    </row>
    <row r="18" spans="1:12" x14ac:dyDescent="0.25">
      <c r="A18" s="284">
        <v>512</v>
      </c>
      <c r="B18" s="362" t="s">
        <v>235</v>
      </c>
      <c r="C18" s="363"/>
      <c r="D18" s="364"/>
      <c r="E18" s="5">
        <v>0</v>
      </c>
      <c r="F18" s="1"/>
    </row>
    <row r="19" spans="1:12" ht="15" customHeight="1" x14ac:dyDescent="0.25">
      <c r="A19" s="284">
        <v>518</v>
      </c>
      <c r="B19" s="365" t="s">
        <v>236</v>
      </c>
      <c r="C19" s="366"/>
      <c r="D19" s="367"/>
      <c r="E19" s="290">
        <f>SUM(E20:E23)</f>
        <v>0</v>
      </c>
      <c r="F19" s="1"/>
    </row>
    <row r="20" spans="1:12" ht="32.25" customHeight="1" x14ac:dyDescent="0.25">
      <c r="A20" s="284"/>
      <c r="B20" s="323" t="s">
        <v>243</v>
      </c>
      <c r="C20" s="324"/>
      <c r="D20" s="325"/>
      <c r="E20" s="5">
        <v>0</v>
      </c>
      <c r="F20" s="1"/>
    </row>
    <row r="21" spans="1:12" ht="15" customHeight="1" x14ac:dyDescent="0.25">
      <c r="A21" s="283"/>
      <c r="B21" s="64" t="s">
        <v>244</v>
      </c>
      <c r="C21" s="69"/>
      <c r="D21" s="70"/>
      <c r="E21" s="5">
        <v>0</v>
      </c>
      <c r="F21" s="1"/>
    </row>
    <row r="22" spans="1:12" ht="45" customHeight="1" x14ac:dyDescent="0.25">
      <c r="A22" s="283"/>
      <c r="B22" s="323" t="s">
        <v>245</v>
      </c>
      <c r="C22" s="324"/>
      <c r="D22" s="325"/>
      <c r="E22" s="5">
        <v>0</v>
      </c>
      <c r="F22" s="1"/>
      <c r="G22" s="361"/>
    </row>
    <row r="23" spans="1:12" x14ac:dyDescent="0.25">
      <c r="A23" s="283"/>
      <c r="B23" s="323" t="s">
        <v>246</v>
      </c>
      <c r="C23" s="324"/>
      <c r="D23" s="325"/>
      <c r="E23" s="5">
        <v>0</v>
      </c>
      <c r="F23" s="1"/>
      <c r="G23" s="361"/>
    </row>
    <row r="24" spans="1:12" ht="15" customHeight="1" x14ac:dyDescent="0.25">
      <c r="A24" s="281">
        <v>52</v>
      </c>
      <c r="B24" s="66" t="s">
        <v>72</v>
      </c>
      <c r="C24" s="67"/>
      <c r="D24" s="68"/>
      <c r="E24" s="62">
        <f>SUM(E25:E26)</f>
        <v>0</v>
      </c>
      <c r="F24" s="1"/>
      <c r="G24" s="361"/>
    </row>
    <row r="25" spans="1:12" ht="44.25" customHeight="1" x14ac:dyDescent="0.25">
      <c r="A25" s="284">
        <v>521</v>
      </c>
      <c r="B25" s="323" t="s">
        <v>273</v>
      </c>
      <c r="C25" s="324"/>
      <c r="D25" s="325"/>
      <c r="E25" s="5">
        <f>SUM(E26:E30)</f>
        <v>0</v>
      </c>
      <c r="F25" s="1"/>
      <c r="L25" s="55" t="s">
        <v>215</v>
      </c>
    </row>
    <row r="26" spans="1:12" ht="17.45" customHeight="1" x14ac:dyDescent="0.25">
      <c r="A26" s="284">
        <v>524</v>
      </c>
      <c r="B26" s="362" t="s">
        <v>247</v>
      </c>
      <c r="C26" s="363"/>
      <c r="D26" s="364"/>
      <c r="E26" s="5">
        <v>0</v>
      </c>
      <c r="F26" s="1"/>
      <c r="G26" s="382" t="str">
        <f>IF($E$26&gt;0.1*E6,"Odměny za sportovní výsledky mohou činit nejvýše 10 % z poskytnuté oblasti podpory.","")</f>
        <v/>
      </c>
      <c r="H26" s="383"/>
      <c r="L26" s="92">
        <f>D7*10%</f>
        <v>0</v>
      </c>
    </row>
    <row r="27" spans="1:12" ht="24" customHeight="1" x14ac:dyDescent="0.25">
      <c r="A27" s="281">
        <v>54</v>
      </c>
      <c r="B27" s="66" t="s">
        <v>237</v>
      </c>
      <c r="C27" s="67"/>
      <c r="D27" s="68"/>
      <c r="E27" s="62">
        <f>E28</f>
        <v>0</v>
      </c>
      <c r="F27" s="1"/>
      <c r="G27" s="93"/>
    </row>
    <row r="28" spans="1:12" ht="15" customHeight="1" x14ac:dyDescent="0.25">
      <c r="A28" s="284">
        <v>549</v>
      </c>
      <c r="B28" s="365" t="s">
        <v>238</v>
      </c>
      <c r="C28" s="366"/>
      <c r="D28" s="367"/>
      <c r="E28" s="290">
        <f>SUM(E29:E30)</f>
        <v>0</v>
      </c>
      <c r="F28" s="1"/>
      <c r="G28" s="93"/>
    </row>
    <row r="29" spans="1:12" ht="34.5" customHeight="1" x14ac:dyDescent="0.25">
      <c r="A29" s="283"/>
      <c r="B29" s="323" t="s">
        <v>248</v>
      </c>
      <c r="C29" s="324"/>
      <c r="D29" s="325"/>
      <c r="E29" s="5">
        <v>0</v>
      </c>
      <c r="F29" s="1"/>
    </row>
    <row r="30" spans="1:12" x14ac:dyDescent="0.25">
      <c r="A30" s="283"/>
      <c r="B30" s="198" t="s">
        <v>249</v>
      </c>
      <c r="C30" s="279"/>
      <c r="D30" s="280"/>
      <c r="E30" s="5"/>
      <c r="F30" s="1"/>
    </row>
    <row r="31" spans="1:12" ht="14.45" customHeight="1" x14ac:dyDescent="0.25">
      <c r="B31" s="94"/>
      <c r="C31" s="355" t="s">
        <v>214</v>
      </c>
      <c r="D31" s="356"/>
      <c r="E31" s="135">
        <f>'REPRE - Koneční příjemci '!C4</f>
        <v>0</v>
      </c>
      <c r="F31" s="1"/>
      <c r="G31" s="345"/>
      <c r="H31" s="357"/>
    </row>
    <row r="32" spans="1:12" ht="14.45" customHeight="1" x14ac:dyDescent="0.25">
      <c r="B32" s="359" t="s">
        <v>64</v>
      </c>
      <c r="C32" s="360"/>
      <c r="D32" s="73">
        <f>D6</f>
        <v>0</v>
      </c>
      <c r="E32" s="73">
        <f>E9+E14+E24+E27+E31</f>
        <v>0</v>
      </c>
      <c r="F32" s="95"/>
      <c r="G32" s="345"/>
      <c r="H32" s="357"/>
    </row>
    <row r="33" spans="2:17" x14ac:dyDescent="0.25">
      <c r="C33" s="76"/>
      <c r="D33" s="77"/>
      <c r="E33" s="77"/>
      <c r="F33" s="84"/>
    </row>
    <row r="34" spans="2:17" x14ac:dyDescent="0.25">
      <c r="C34" s="77"/>
      <c r="D34" s="77"/>
      <c r="E34" s="77"/>
      <c r="F34" s="84"/>
    </row>
    <row r="35" spans="2:17" ht="21" customHeight="1" x14ac:dyDescent="0.25">
      <c r="B35" s="347" t="s">
        <v>250</v>
      </c>
      <c r="C35" s="347"/>
      <c r="D35" s="347"/>
      <c r="E35" s="347"/>
      <c r="F35" s="347"/>
    </row>
    <row r="36" spans="2:17" x14ac:dyDescent="0.25">
      <c r="B36" s="348" t="s">
        <v>28</v>
      </c>
      <c r="C36" s="348"/>
      <c r="D36" s="348"/>
      <c r="E36" s="348"/>
      <c r="F36" s="348"/>
    </row>
    <row r="37" spans="2:17" x14ac:dyDescent="0.25">
      <c r="C37" s="85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 x14ac:dyDescent="0.25">
      <c r="C38" s="85"/>
    </row>
    <row r="39" spans="2:17" x14ac:dyDescent="0.25">
      <c r="C39" s="20" t="s">
        <v>252</v>
      </c>
      <c r="D39" s="11"/>
    </row>
    <row r="40" spans="2:17" x14ac:dyDescent="0.25">
      <c r="C40" s="85"/>
    </row>
    <row r="41" spans="2:17" x14ac:dyDescent="0.25">
      <c r="C41" s="85"/>
    </row>
    <row r="42" spans="2:17" x14ac:dyDescent="0.25">
      <c r="C42" s="354" t="s">
        <v>52</v>
      </c>
      <c r="D42" s="354"/>
      <c r="E42" s="45" t="s">
        <v>53</v>
      </c>
    </row>
    <row r="43" spans="2:17" x14ac:dyDescent="0.25">
      <c r="C43" s="351">
        <f>'1. SOUHRNNÉ INFORMACE'!A48</f>
        <v>0</v>
      </c>
      <c r="D43" s="352"/>
      <c r="E43" s="46"/>
    </row>
    <row r="44" spans="2:17" x14ac:dyDescent="0.25">
      <c r="C44" s="351">
        <f>'1. SOUHRNNÉ INFORMACE'!A49</f>
        <v>0</v>
      </c>
      <c r="D44" s="352"/>
      <c r="E44" s="46"/>
    </row>
    <row r="45" spans="2:17" x14ac:dyDescent="0.25">
      <c r="C45" s="351">
        <f>'1. SOUHRNNÉ INFORMACE'!A50</f>
        <v>0</v>
      </c>
      <c r="D45" s="352"/>
      <c r="E45" s="46"/>
    </row>
    <row r="46" spans="2:17" x14ac:dyDescent="0.25">
      <c r="C46" s="351">
        <f>'1. SOUHRNNÉ INFORMACE'!A51</f>
        <v>0</v>
      </c>
      <c r="D46" s="352"/>
      <c r="E46" s="46"/>
    </row>
    <row r="47" spans="2:17" x14ac:dyDescent="0.25">
      <c r="C47" s="77"/>
      <c r="D47" s="43"/>
      <c r="E47" s="42"/>
      <c r="F47" s="84"/>
    </row>
    <row r="48" spans="2:17" x14ac:dyDescent="0.25">
      <c r="C48" s="77"/>
      <c r="D48" s="43"/>
      <c r="E48" s="310"/>
      <c r="F48" s="84"/>
    </row>
    <row r="49" spans="3:6" x14ac:dyDescent="0.25">
      <c r="C49" s="77"/>
      <c r="D49" s="43"/>
      <c r="E49" s="311"/>
      <c r="F49" s="84"/>
    </row>
    <row r="50" spans="3:6" x14ac:dyDescent="0.25">
      <c r="C50" s="77"/>
      <c r="E50" s="312"/>
      <c r="F50" s="84"/>
    </row>
    <row r="51" spans="3:6" x14ac:dyDescent="0.25">
      <c r="C51" s="77"/>
      <c r="D51" s="77"/>
      <c r="E51" s="88" t="s">
        <v>69</v>
      </c>
      <c r="F51" s="84"/>
    </row>
    <row r="52" spans="3:6" x14ac:dyDescent="0.25">
      <c r="C52" s="77"/>
      <c r="D52" s="77"/>
      <c r="E52" s="77"/>
      <c r="F52" s="84"/>
    </row>
    <row r="53" spans="3:6" x14ac:dyDescent="0.25">
      <c r="C53" s="77"/>
      <c r="D53" s="77"/>
      <c r="E53" s="77"/>
      <c r="F53" s="84"/>
    </row>
    <row r="54" spans="3:6" x14ac:dyDescent="0.25">
      <c r="C54" s="77"/>
      <c r="D54" s="77"/>
      <c r="E54" s="77"/>
      <c r="F54" s="84"/>
    </row>
    <row r="55" spans="3:6" x14ac:dyDescent="0.25">
      <c r="C55" s="77"/>
      <c r="D55" s="77"/>
      <c r="E55" s="77"/>
      <c r="F55" s="84"/>
    </row>
    <row r="56" spans="3:6" x14ac:dyDescent="0.25">
      <c r="C56" s="77"/>
      <c r="D56" s="77"/>
      <c r="E56" s="77"/>
      <c r="F56" s="84"/>
    </row>
    <row r="57" spans="3:6" x14ac:dyDescent="0.25">
      <c r="C57" s="77"/>
      <c r="D57" s="77"/>
      <c r="E57" s="77"/>
      <c r="F57" s="84"/>
    </row>
    <row r="58" spans="3:6" x14ac:dyDescent="0.25">
      <c r="C58" s="77"/>
      <c r="D58" s="77"/>
      <c r="E58" s="77"/>
      <c r="F58" s="84"/>
    </row>
    <row r="59" spans="3:6" x14ac:dyDescent="0.25">
      <c r="C59" s="77"/>
      <c r="D59" s="77"/>
      <c r="E59" s="77"/>
      <c r="F59" s="84"/>
    </row>
    <row r="60" spans="3:6" x14ac:dyDescent="0.25">
      <c r="C60" s="77"/>
      <c r="D60" s="77"/>
      <c r="E60" s="77"/>
      <c r="F60" s="84"/>
    </row>
    <row r="61" spans="3:6" x14ac:dyDescent="0.25">
      <c r="C61" s="77"/>
      <c r="D61" s="77"/>
      <c r="E61" s="77"/>
      <c r="F61" s="84"/>
    </row>
    <row r="62" spans="3:6" x14ac:dyDescent="0.25">
      <c r="C62" s="77"/>
      <c r="D62" s="77"/>
      <c r="E62" s="77"/>
      <c r="F62" s="84"/>
    </row>
    <row r="63" spans="3:6" x14ac:dyDescent="0.25">
      <c r="C63" s="77"/>
      <c r="D63" s="77"/>
      <c r="E63" s="77"/>
      <c r="F63" s="84"/>
    </row>
    <row r="64" spans="3:6" x14ac:dyDescent="0.25">
      <c r="C64" s="77"/>
      <c r="D64" s="77"/>
      <c r="E64" s="77"/>
      <c r="F64" s="84"/>
    </row>
    <row r="65" spans="3:6" x14ac:dyDescent="0.25">
      <c r="C65" s="77"/>
      <c r="D65" s="77"/>
      <c r="E65" s="77"/>
      <c r="F65" s="84"/>
    </row>
    <row r="66" spans="3:6" x14ac:dyDescent="0.25">
      <c r="C66" s="77"/>
      <c r="D66" s="77"/>
      <c r="E66" s="77"/>
      <c r="F66" s="84"/>
    </row>
    <row r="67" spans="3:6" x14ac:dyDescent="0.25">
      <c r="C67" s="77"/>
      <c r="D67" s="77"/>
      <c r="E67" s="77"/>
      <c r="F67" s="84"/>
    </row>
    <row r="68" spans="3:6" x14ac:dyDescent="0.25">
      <c r="C68" s="77"/>
      <c r="D68" s="77"/>
      <c r="E68" s="77"/>
      <c r="F68" s="84"/>
    </row>
    <row r="69" spans="3:6" x14ac:dyDescent="0.25">
      <c r="C69" s="77"/>
      <c r="D69" s="77"/>
      <c r="E69" s="77"/>
      <c r="F69" s="84"/>
    </row>
    <row r="70" spans="3:6" x14ac:dyDescent="0.25">
      <c r="C70" s="77"/>
      <c r="D70" s="77"/>
      <c r="E70" s="77"/>
      <c r="F70" s="84"/>
    </row>
    <row r="71" spans="3:6" x14ac:dyDescent="0.25">
      <c r="C71" s="77"/>
      <c r="D71" s="77"/>
      <c r="E71" s="77"/>
      <c r="F71" s="84"/>
    </row>
    <row r="72" spans="3:6" x14ac:dyDescent="0.25">
      <c r="C72" s="77"/>
      <c r="D72" s="77"/>
      <c r="E72" s="77"/>
      <c r="F72" s="84"/>
    </row>
    <row r="73" spans="3:6" x14ac:dyDescent="0.25">
      <c r="C73" s="77"/>
      <c r="D73" s="77"/>
      <c r="E73" s="77"/>
      <c r="F73" s="84"/>
    </row>
    <row r="74" spans="3:6" x14ac:dyDescent="0.25">
      <c r="C74" s="77"/>
      <c r="D74" s="77"/>
      <c r="E74" s="77"/>
      <c r="F74" s="84"/>
    </row>
    <row r="75" spans="3:6" x14ac:dyDescent="0.25">
      <c r="C75" s="77"/>
      <c r="D75" s="77"/>
      <c r="E75" s="77"/>
      <c r="F75" s="84"/>
    </row>
    <row r="76" spans="3:6" x14ac:dyDescent="0.25">
      <c r="C76" s="77"/>
      <c r="D76" s="77"/>
      <c r="E76" s="77"/>
      <c r="F76" s="84"/>
    </row>
    <row r="77" spans="3:6" x14ac:dyDescent="0.25">
      <c r="C77" s="77"/>
      <c r="D77" s="77"/>
      <c r="E77" s="77"/>
      <c r="F77" s="84"/>
    </row>
    <row r="78" spans="3:6" x14ac:dyDescent="0.25">
      <c r="C78" s="77"/>
      <c r="D78" s="77"/>
      <c r="E78" s="77"/>
      <c r="F78" s="84"/>
    </row>
    <row r="79" spans="3:6" x14ac:dyDescent="0.25">
      <c r="C79" s="77"/>
      <c r="D79" s="77"/>
      <c r="E79" s="77"/>
      <c r="F79" s="84"/>
    </row>
    <row r="80" spans="3:6" x14ac:dyDescent="0.25">
      <c r="C80" s="77"/>
      <c r="D80" s="77"/>
      <c r="E80" s="77"/>
      <c r="F80" s="84"/>
    </row>
    <row r="81" spans="3:6" x14ac:dyDescent="0.25">
      <c r="C81" s="77"/>
      <c r="D81" s="77"/>
      <c r="E81" s="77"/>
      <c r="F81" s="84"/>
    </row>
    <row r="82" spans="3:6" x14ac:dyDescent="0.25">
      <c r="C82" s="77"/>
      <c r="D82" s="77"/>
      <c r="E82" s="77"/>
      <c r="F82" s="84"/>
    </row>
    <row r="83" spans="3:6" x14ac:dyDescent="0.25">
      <c r="C83" s="77"/>
      <c r="D83" s="77"/>
      <c r="E83" s="77"/>
      <c r="F83" s="84"/>
    </row>
    <row r="84" spans="3:6" x14ac:dyDescent="0.25">
      <c r="C84" s="77"/>
      <c r="D84" s="77"/>
      <c r="E84" s="77"/>
      <c r="F84" s="84"/>
    </row>
    <row r="85" spans="3:6" x14ac:dyDescent="0.25">
      <c r="C85" s="77"/>
      <c r="D85" s="77"/>
      <c r="E85" s="77"/>
      <c r="F85" s="84"/>
    </row>
    <row r="86" spans="3:6" x14ac:dyDescent="0.25">
      <c r="C86" s="77"/>
      <c r="D86" s="77"/>
      <c r="E86" s="77"/>
      <c r="F86" s="84"/>
    </row>
    <row r="87" spans="3:6" x14ac:dyDescent="0.25">
      <c r="C87" s="77"/>
      <c r="D87" s="77"/>
      <c r="E87" s="77"/>
      <c r="F87" s="84"/>
    </row>
    <row r="88" spans="3:6" x14ac:dyDescent="0.25">
      <c r="C88" s="77"/>
      <c r="D88" s="77"/>
      <c r="E88" s="77"/>
      <c r="F88" s="84"/>
    </row>
    <row r="89" spans="3:6" x14ac:dyDescent="0.25">
      <c r="C89" s="77"/>
      <c r="D89" s="77"/>
      <c r="E89" s="77"/>
      <c r="F89" s="84"/>
    </row>
    <row r="90" spans="3:6" x14ac:dyDescent="0.25">
      <c r="C90" s="77"/>
      <c r="D90" s="77"/>
      <c r="E90" s="77"/>
      <c r="F90" s="84"/>
    </row>
    <row r="91" spans="3:6" x14ac:dyDescent="0.25">
      <c r="C91" s="77"/>
      <c r="D91" s="77"/>
      <c r="E91" s="77"/>
      <c r="F91" s="84"/>
    </row>
    <row r="92" spans="3:6" x14ac:dyDescent="0.25">
      <c r="C92" s="77"/>
      <c r="D92" s="77"/>
      <c r="E92" s="77"/>
      <c r="F92" s="84"/>
    </row>
    <row r="93" spans="3:6" x14ac:dyDescent="0.25">
      <c r="C93" s="77"/>
      <c r="D93" s="77"/>
      <c r="E93" s="77"/>
      <c r="F93" s="84"/>
    </row>
    <row r="94" spans="3:6" x14ac:dyDescent="0.25">
      <c r="C94" s="77"/>
      <c r="D94" s="77"/>
      <c r="E94" s="77"/>
      <c r="F94" s="84"/>
    </row>
  </sheetData>
  <sheetProtection algorithmName="SHA-512" hashValue="8vmj0acK12vB85orQY0VKbym5eHbFn1M23YFcu4jFoVEA4dPWhaD9KarZXitPF/LKCAkOQpUpNdLLHLzI9zDJQ==" saltValue="vTMInEbRCcpy/SGgO5ZWNw==" spinCount="100000" sheet="1" objects="1" scenarios="1" selectLockedCells="1"/>
  <mergeCells count="42">
    <mergeCell ref="B16:D16"/>
    <mergeCell ref="B17:D17"/>
    <mergeCell ref="G10:G12"/>
    <mergeCell ref="G6:L6"/>
    <mergeCell ref="B1:C1"/>
    <mergeCell ref="D1:E1"/>
    <mergeCell ref="F1:F4"/>
    <mergeCell ref="B2:C2"/>
    <mergeCell ref="D2:E2"/>
    <mergeCell ref="B3:C3"/>
    <mergeCell ref="D3:E3"/>
    <mergeCell ref="B4:C4"/>
    <mergeCell ref="D4:E4"/>
    <mergeCell ref="B12:D12"/>
    <mergeCell ref="B5:C5"/>
    <mergeCell ref="B7:C7"/>
    <mergeCell ref="B8:D8"/>
    <mergeCell ref="B9:D9"/>
    <mergeCell ref="B11:D11"/>
    <mergeCell ref="G31:G32"/>
    <mergeCell ref="H31:H32"/>
    <mergeCell ref="C31:D31"/>
    <mergeCell ref="B32:C32"/>
    <mergeCell ref="G22:G24"/>
    <mergeCell ref="G26:H26"/>
    <mergeCell ref="B25:D25"/>
    <mergeCell ref="B28:D28"/>
    <mergeCell ref="B26:D26"/>
    <mergeCell ref="B29:D29"/>
    <mergeCell ref="B18:D18"/>
    <mergeCell ref="B19:D19"/>
    <mergeCell ref="B22:D22"/>
    <mergeCell ref="B20:D20"/>
    <mergeCell ref="B23:D23"/>
    <mergeCell ref="C46:D46"/>
    <mergeCell ref="E48:E50"/>
    <mergeCell ref="B35:F35"/>
    <mergeCell ref="B36:F36"/>
    <mergeCell ref="C42:D42"/>
    <mergeCell ref="C43:D43"/>
    <mergeCell ref="C44:D44"/>
    <mergeCell ref="C45:D45"/>
  </mergeCells>
  <conditionalFormatting sqref="F31">
    <cfRule type="cellIs" dxfId="134" priority="44" operator="equal">
      <formula>0</formula>
    </cfRule>
  </conditionalFormatting>
  <conditionalFormatting sqref="G31:G32">
    <cfRule type="containsText" dxfId="133" priority="41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částky!!!!",G31)))</formula>
    </cfRule>
  </conditionalFormatting>
  <conditionalFormatting sqref="C43:C46">
    <cfRule type="cellIs" dxfId="132" priority="38" operator="equal">
      <formula>0</formula>
    </cfRule>
  </conditionalFormatting>
  <conditionalFormatting sqref="H31:H32">
    <cfRule type="containsText" dxfId="131" priority="35" operator="containsText" text="VRAT">
      <formula>NOT(ISERROR(SEARCH("VRAT",H31)))</formula>
    </cfRule>
    <cfRule type="containsText" dxfId="130" priority="36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částky!!!!",H31)))</formula>
    </cfRule>
  </conditionalFormatting>
  <conditionalFormatting sqref="D6:D7">
    <cfRule type="cellIs" dxfId="129" priority="32" operator="equal">
      <formula>0</formula>
    </cfRule>
  </conditionalFormatting>
  <conditionalFormatting sqref="F1">
    <cfRule type="cellIs" dxfId="128" priority="26" operator="equal">
      <formula>0</formula>
    </cfRule>
  </conditionalFormatting>
  <conditionalFormatting sqref="F1">
    <cfRule type="containsText" dxfId="127" priority="25" operator="containsText" text="21">
      <formula>NOT(ISERROR(SEARCH("21",F1)))</formula>
    </cfRule>
  </conditionalFormatting>
  <conditionalFormatting sqref="E7">
    <cfRule type="containsText" dxfId="126" priority="24" operator="containsText" text="doplňte">
      <formula>NOT(ISERROR(SEARCH("doplňte",E7)))</formula>
    </cfRule>
  </conditionalFormatting>
  <conditionalFormatting sqref="F8:F30">
    <cfRule type="cellIs" dxfId="125" priority="23" operator="equal">
      <formula>0</formula>
    </cfRule>
  </conditionalFormatting>
  <conditionalFormatting sqref="G6">
    <cfRule type="containsText" dxfId="124" priority="18" operator="containsText" text="NEDOČERPÁNA">
      <formula>NOT(ISERROR(SEARCH("NEDOČERPÁNA",G6)))</formula>
    </cfRule>
  </conditionalFormatting>
  <conditionalFormatting sqref="G6">
    <cfRule type="containsText" dxfId="123" priority="16" operator="containsText" text="OK">
      <formula>NOT(ISERROR(SEARCH("OK",G6)))</formula>
    </cfRule>
    <cfRule type="containsText" dxfId="122" priority="17" operator="containsText" text="PŘEČERPÁNA">
      <formula>NOT(ISERROR(SEARCH("PŘEČERPÁNA",G6)))</formula>
    </cfRule>
  </conditionalFormatting>
  <conditionalFormatting sqref="F6">
    <cfRule type="cellIs" dxfId="121" priority="12" operator="equal">
      <formula>0</formula>
    </cfRule>
    <cfRule type="cellIs" dxfId="120" priority="13" operator="greaterThan">
      <formula>0</formula>
    </cfRule>
    <cfRule type="cellIs" dxfId="119" priority="15" operator="lessThan">
      <formula>0</formula>
    </cfRule>
  </conditionalFormatting>
  <conditionalFormatting sqref="E29:E30">
    <cfRule type="cellIs" dxfId="118" priority="5" operator="equal">
      <formula>0</formula>
    </cfRule>
  </conditionalFormatting>
  <conditionalFormatting sqref="E11:E12">
    <cfRule type="cellIs" dxfId="117" priority="4" operator="equal">
      <formula>0</formula>
    </cfRule>
  </conditionalFormatting>
  <conditionalFormatting sqref="E13">
    <cfRule type="cellIs" dxfId="116" priority="3" operator="equal">
      <formula>0</formula>
    </cfRule>
  </conditionalFormatting>
  <conditionalFormatting sqref="E16:E18 E20:E23">
    <cfRule type="cellIs" dxfId="115" priority="2" operator="equal">
      <formula>0</formula>
    </cfRule>
  </conditionalFormatting>
  <conditionalFormatting sqref="E25:E26">
    <cfRule type="cellIs" dxfId="114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67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3" operator="containsText" id="{7C67B14E-0D2D-4DD4-9327-7CB0D4335D7F}">
            <xm:f>NOT(ISERROR(SEARCH($G$22,G22)))</xm:f>
            <xm:f>$G$22</xm:f>
            <x14:dxf>
              <font>
                <color rgb="FF9C0006"/>
              </font>
            </x14:dxf>
          </x14:cfRule>
          <x14:cfRule type="containsText" priority="34" operator="containsText" id="{A1254614-C85C-4D22-B439-D4AD55D37A03}">
            <xm:f>NOT(ISERROR(SEARCH($G$22,G22)))</xm:f>
            <xm:f>$G$22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30" operator="containsText" id="{373FC030-A374-4222-B907-4AE090CF94ED}">
            <xm:f>NOT(ISERROR(SEARCH($G$20,G26)))</xm:f>
            <xm:f>$G$20</xm:f>
            <x14:dxf>
              <font>
                <color rgb="FF9C0006"/>
              </font>
            </x14:dxf>
          </x14:cfRule>
          <x14:cfRule type="containsText" priority="31" operator="containsText" id="{7F5B349B-23C3-4234-8479-5D5DCA1D23CA}">
            <xm:f>NOT(ISERROR(SEARCH($G$20,G26)))</xm:f>
            <xm:f>$G$20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29" operator="containsText" id="{44ECE86B-2489-4805-911B-7C04B220B8E5}">
            <xm:f>NOT(ISERROR(SEARCH(#REF!,G26)))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G26:G28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BC802-D8AB-43B0-B989-70DC9DE43160}">
  <sheetPr>
    <tabColor rgb="FFCC00CC"/>
    <pageSetUpPr fitToPage="1"/>
  </sheetPr>
  <dimension ref="A1:G3380"/>
  <sheetViews>
    <sheetView showGridLines="0" topLeftCell="A20" zoomScaleNormal="100" workbookViewId="0">
      <selection activeCell="B50" sqref="B50:C50"/>
    </sheetView>
  </sheetViews>
  <sheetFormatPr defaultColWidth="9.140625" defaultRowHeight="12.75" x14ac:dyDescent="0.25"/>
  <cols>
    <col min="1" max="1" width="50.7109375" style="119" customWidth="1"/>
    <col min="2" max="2" width="15.7109375" style="97" customWidth="1"/>
    <col min="3" max="3" width="26.7109375" style="121" customWidth="1"/>
    <col min="4" max="6" width="16.28515625" style="122" customWidth="1"/>
    <col min="7" max="7" width="55.7109375" style="123" customWidth="1"/>
    <col min="8" max="16384" width="9.140625" style="97"/>
  </cols>
  <sheetData>
    <row r="1" spans="1:7" ht="17.45" customHeight="1" x14ac:dyDescent="0.25">
      <c r="A1" s="375" t="str">
        <f>'2.c POUŽITÍ DOTACE-"REPRE"'!B7</f>
        <v>Podpora C - Zabezpečení státní sportovní reprezentace České republiky</v>
      </c>
      <c r="B1" s="375"/>
      <c r="C1" s="375"/>
      <c r="D1" s="375"/>
      <c r="E1" s="375"/>
      <c r="F1" s="96"/>
      <c r="G1" s="373">
        <f>'2.c POUŽITÍ DOTACE-"REPRE"'!F1</f>
        <v>0</v>
      </c>
    </row>
    <row r="2" spans="1:7" ht="8.4499999999999993" customHeight="1" thickBot="1" x14ac:dyDescent="0.3">
      <c r="A2" s="376"/>
      <c r="B2" s="376"/>
      <c r="C2" s="376"/>
      <c r="D2" s="376"/>
      <c r="E2" s="376"/>
      <c r="F2" s="98"/>
      <c r="G2" s="373"/>
    </row>
    <row r="3" spans="1:7" ht="30" x14ac:dyDescent="0.25">
      <c r="A3" s="98"/>
      <c r="B3" s="98"/>
      <c r="C3" s="99" t="s">
        <v>198</v>
      </c>
      <c r="D3" s="100" t="s">
        <v>199</v>
      </c>
      <c r="E3" s="100" t="s">
        <v>200</v>
      </c>
      <c r="F3" s="101" t="s">
        <v>201</v>
      </c>
      <c r="G3" s="102"/>
    </row>
    <row r="4" spans="1:7" ht="26.25" customHeight="1" thickBot="1" x14ac:dyDescent="0.3">
      <c r="A4" s="103" t="s">
        <v>202</v>
      </c>
      <c r="B4" s="104"/>
      <c r="C4" s="105">
        <f>SUM(C7:C3259)</f>
        <v>0</v>
      </c>
      <c r="D4" s="106">
        <f>SUM(D7:D3259)</f>
        <v>0</v>
      </c>
      <c r="E4" s="106">
        <f>SUM(E7:E3259)</f>
        <v>0</v>
      </c>
      <c r="F4" s="107">
        <f>SUM(F7:F3259)</f>
        <v>0</v>
      </c>
      <c r="G4" s="108" t="s">
        <v>203</v>
      </c>
    </row>
    <row r="5" spans="1:7" s="113" customFormat="1" ht="9" x14ac:dyDescent="0.25">
      <c r="A5" s="109"/>
      <c r="B5" s="110"/>
      <c r="C5" s="374" t="str">
        <f>IF(C4-D4-E4-F4=0,"","hodnoty nejsou uvedeny správně, nesouhlasí kontrolní výpočty")</f>
        <v/>
      </c>
      <c r="D5" s="374"/>
      <c r="E5" s="111"/>
      <c r="F5" s="110"/>
      <c r="G5" s="112"/>
    </row>
    <row r="6" spans="1:7" ht="30" x14ac:dyDescent="0.25">
      <c r="A6" s="114" t="s">
        <v>204</v>
      </c>
      <c r="B6" s="115" t="s">
        <v>37</v>
      </c>
      <c r="C6" s="116" t="s">
        <v>205</v>
      </c>
      <c r="D6" s="117" t="s">
        <v>206</v>
      </c>
      <c r="E6" s="117" t="s">
        <v>207</v>
      </c>
      <c r="F6" s="117" t="s">
        <v>208</v>
      </c>
      <c r="G6" s="118" t="s">
        <v>209</v>
      </c>
    </row>
    <row r="7" spans="1:7" s="124" customFormat="1" x14ac:dyDescent="0.25">
      <c r="A7" s="15"/>
      <c r="B7" s="15"/>
      <c r="C7" s="17"/>
      <c r="D7" s="17"/>
      <c r="E7" s="17"/>
      <c r="F7" s="17"/>
      <c r="G7" s="15"/>
    </row>
    <row r="8" spans="1:7" s="124" customFormat="1" x14ac:dyDescent="0.25">
      <c r="A8" s="15"/>
      <c r="B8" s="15"/>
      <c r="C8" s="17"/>
      <c r="D8" s="17"/>
      <c r="E8" s="17"/>
      <c r="F8" s="17"/>
      <c r="G8" s="15"/>
    </row>
    <row r="9" spans="1:7" s="124" customFormat="1" x14ac:dyDescent="0.25">
      <c r="A9" s="15"/>
      <c r="B9" s="15"/>
      <c r="C9" s="17"/>
      <c r="D9" s="17"/>
      <c r="E9" s="17"/>
      <c r="F9" s="17"/>
      <c r="G9" s="15"/>
    </row>
    <row r="10" spans="1:7" s="124" customFormat="1" x14ac:dyDescent="0.25">
      <c r="A10" s="15"/>
      <c r="B10" s="15"/>
      <c r="C10" s="17"/>
      <c r="D10" s="17"/>
      <c r="E10" s="17"/>
      <c r="F10" s="17"/>
      <c r="G10" s="15"/>
    </row>
    <row r="11" spans="1:7" s="124" customFormat="1" x14ac:dyDescent="0.25">
      <c r="A11" s="15"/>
      <c r="B11" s="15"/>
      <c r="C11" s="17"/>
      <c r="D11" s="17"/>
      <c r="E11" s="17"/>
      <c r="F11" s="17"/>
      <c r="G11" s="15"/>
    </row>
    <row r="12" spans="1:7" s="124" customFormat="1" x14ac:dyDescent="0.25">
      <c r="A12" s="15"/>
      <c r="B12" s="15"/>
      <c r="C12" s="17"/>
      <c r="D12" s="17"/>
      <c r="E12" s="17"/>
      <c r="F12" s="17"/>
      <c r="G12" s="15"/>
    </row>
    <row r="13" spans="1:7" s="124" customFormat="1" x14ac:dyDescent="0.25">
      <c r="A13" s="15"/>
      <c r="B13" s="15"/>
      <c r="C13" s="17"/>
      <c r="D13" s="17"/>
      <c r="E13" s="17"/>
      <c r="F13" s="17"/>
      <c r="G13" s="15"/>
    </row>
    <row r="14" spans="1:7" s="124" customFormat="1" x14ac:dyDescent="0.25">
      <c r="A14" s="15"/>
      <c r="B14" s="15"/>
      <c r="C14" s="17"/>
      <c r="D14" s="17"/>
      <c r="E14" s="17"/>
      <c r="F14" s="17"/>
      <c r="G14" s="15"/>
    </row>
    <row r="15" spans="1:7" s="124" customFormat="1" x14ac:dyDescent="0.25">
      <c r="A15" s="15"/>
      <c r="B15" s="15"/>
      <c r="C15" s="17"/>
      <c r="D15" s="17"/>
      <c r="E15" s="17"/>
      <c r="F15" s="17"/>
      <c r="G15" s="15"/>
    </row>
    <row r="16" spans="1:7" s="124" customFormat="1" x14ac:dyDescent="0.25">
      <c r="A16" s="15"/>
      <c r="B16" s="15"/>
      <c r="C16" s="17"/>
      <c r="D16" s="17"/>
      <c r="E16" s="17"/>
      <c r="F16" s="17"/>
      <c r="G16" s="15"/>
    </row>
    <row r="17" spans="1:7" s="124" customFormat="1" x14ac:dyDescent="0.25">
      <c r="A17" s="15"/>
      <c r="B17" s="15"/>
      <c r="C17" s="17"/>
      <c r="D17" s="17"/>
      <c r="E17" s="17"/>
      <c r="F17" s="17"/>
      <c r="G17" s="15"/>
    </row>
    <row r="18" spans="1:7" s="124" customFormat="1" x14ac:dyDescent="0.25">
      <c r="A18" s="15"/>
      <c r="B18" s="15"/>
      <c r="C18" s="17"/>
      <c r="D18" s="17"/>
      <c r="E18" s="17"/>
      <c r="F18" s="17"/>
      <c r="G18" s="15"/>
    </row>
    <row r="19" spans="1:7" s="124" customFormat="1" x14ac:dyDescent="0.25">
      <c r="A19" s="15"/>
      <c r="B19" s="15"/>
      <c r="C19" s="17"/>
      <c r="D19" s="17"/>
      <c r="E19" s="17"/>
      <c r="F19" s="17"/>
      <c r="G19" s="15"/>
    </row>
    <row r="20" spans="1:7" s="124" customFormat="1" x14ac:dyDescent="0.25">
      <c r="A20" s="15"/>
      <c r="B20" s="15"/>
      <c r="C20" s="17"/>
      <c r="D20" s="17"/>
      <c r="E20" s="17"/>
      <c r="F20" s="17"/>
      <c r="G20" s="15"/>
    </row>
    <row r="21" spans="1:7" s="124" customFormat="1" x14ac:dyDescent="0.25">
      <c r="A21" s="15"/>
      <c r="B21" s="15"/>
      <c r="C21" s="17"/>
      <c r="D21" s="17"/>
      <c r="E21" s="17"/>
      <c r="F21" s="17"/>
      <c r="G21" s="15"/>
    </row>
    <row r="22" spans="1:7" s="124" customFormat="1" x14ac:dyDescent="0.25">
      <c r="A22" s="15"/>
      <c r="B22" s="15"/>
      <c r="C22" s="17"/>
      <c r="D22" s="17"/>
      <c r="E22" s="17"/>
      <c r="F22" s="17"/>
      <c r="G22" s="15"/>
    </row>
    <row r="23" spans="1:7" s="124" customFormat="1" x14ac:dyDescent="0.25">
      <c r="A23" s="15"/>
      <c r="B23" s="15"/>
      <c r="C23" s="17"/>
      <c r="D23" s="17"/>
      <c r="E23" s="17"/>
      <c r="F23" s="17"/>
      <c r="G23" s="15"/>
    </row>
    <row r="24" spans="1:7" s="124" customFormat="1" x14ac:dyDescent="0.25">
      <c r="A24" s="15"/>
      <c r="B24" s="15"/>
      <c r="C24" s="17"/>
      <c r="D24" s="17"/>
      <c r="E24" s="17"/>
      <c r="F24" s="17"/>
      <c r="G24" s="15"/>
    </row>
    <row r="25" spans="1:7" s="124" customFormat="1" x14ac:dyDescent="0.25">
      <c r="A25" s="15"/>
      <c r="B25" s="15"/>
      <c r="C25" s="17"/>
      <c r="D25" s="17"/>
      <c r="E25" s="17"/>
      <c r="F25" s="17"/>
      <c r="G25" s="15"/>
    </row>
    <row r="26" spans="1:7" s="124" customFormat="1" x14ac:dyDescent="0.25">
      <c r="A26" s="15"/>
      <c r="B26" s="15"/>
      <c r="C26" s="17"/>
      <c r="D26" s="17"/>
      <c r="E26" s="17"/>
      <c r="F26" s="17"/>
      <c r="G26" s="15"/>
    </row>
    <row r="27" spans="1:7" s="124" customFormat="1" x14ac:dyDescent="0.25">
      <c r="A27" s="15"/>
      <c r="B27" s="15"/>
      <c r="C27" s="17"/>
      <c r="D27" s="17"/>
      <c r="E27" s="17"/>
      <c r="F27" s="17"/>
      <c r="G27" s="15"/>
    </row>
    <row r="28" spans="1:7" s="124" customFormat="1" x14ac:dyDescent="0.25">
      <c r="A28" s="15"/>
      <c r="B28" s="15"/>
      <c r="C28" s="17"/>
      <c r="D28" s="17"/>
      <c r="E28" s="17"/>
      <c r="F28" s="17"/>
      <c r="G28" s="15"/>
    </row>
    <row r="29" spans="1:7" s="124" customFormat="1" x14ac:dyDescent="0.25">
      <c r="A29" s="15"/>
      <c r="B29" s="15"/>
      <c r="C29" s="17"/>
      <c r="D29" s="17"/>
      <c r="E29" s="17"/>
      <c r="F29" s="17"/>
      <c r="G29" s="15"/>
    </row>
    <row r="30" spans="1:7" s="124" customFormat="1" x14ac:dyDescent="0.25">
      <c r="A30" s="15"/>
      <c r="B30" s="15"/>
      <c r="C30" s="17"/>
      <c r="D30" s="17"/>
      <c r="E30" s="17"/>
      <c r="F30" s="17"/>
      <c r="G30" s="15"/>
    </row>
    <row r="31" spans="1:7" s="124" customFormat="1" x14ac:dyDescent="0.25">
      <c r="A31" s="15"/>
      <c r="B31" s="15"/>
      <c r="C31" s="17"/>
      <c r="D31" s="17"/>
      <c r="E31" s="17"/>
      <c r="F31" s="17"/>
      <c r="G31" s="15"/>
    </row>
    <row r="32" spans="1:7" s="124" customFormat="1" x14ac:dyDescent="0.25">
      <c r="A32" s="15"/>
      <c r="B32" s="15"/>
      <c r="C32" s="17"/>
      <c r="D32" s="17"/>
      <c r="E32" s="17"/>
      <c r="F32" s="17"/>
      <c r="G32" s="15"/>
    </row>
    <row r="33" spans="1:7" s="124" customFormat="1" x14ac:dyDescent="0.25">
      <c r="A33" s="15"/>
      <c r="B33" s="15"/>
      <c r="C33" s="17"/>
      <c r="D33" s="17"/>
      <c r="E33" s="17"/>
      <c r="F33" s="17"/>
      <c r="G33" s="15"/>
    </row>
    <row r="34" spans="1:7" s="124" customFormat="1" x14ac:dyDescent="0.25">
      <c r="A34" s="15"/>
      <c r="B34" s="15"/>
      <c r="C34" s="17"/>
      <c r="D34" s="17"/>
      <c r="E34" s="17"/>
      <c r="F34" s="17"/>
      <c r="G34" s="15"/>
    </row>
    <row r="35" spans="1:7" s="124" customFormat="1" x14ac:dyDescent="0.25">
      <c r="A35" s="15"/>
      <c r="B35" s="15"/>
      <c r="C35" s="17"/>
      <c r="D35" s="17"/>
      <c r="E35" s="17"/>
      <c r="F35" s="17"/>
      <c r="G35" s="15"/>
    </row>
    <row r="36" spans="1:7" s="124" customFormat="1" x14ac:dyDescent="0.25">
      <c r="A36" s="15"/>
      <c r="B36" s="15"/>
      <c r="C36" s="17"/>
      <c r="D36" s="17"/>
      <c r="E36" s="17"/>
      <c r="F36" s="17"/>
      <c r="G36" s="15"/>
    </row>
    <row r="37" spans="1:7" s="124" customFormat="1" x14ac:dyDescent="0.25">
      <c r="A37" s="15"/>
      <c r="B37" s="15"/>
      <c r="C37" s="17"/>
      <c r="D37" s="17"/>
      <c r="E37" s="17"/>
      <c r="F37" s="17"/>
      <c r="G37" s="15"/>
    </row>
    <row r="38" spans="1:7" s="124" customFormat="1" x14ac:dyDescent="0.25">
      <c r="A38" s="15"/>
      <c r="B38" s="15"/>
      <c r="C38" s="17"/>
      <c r="D38" s="17"/>
      <c r="E38" s="17"/>
      <c r="F38" s="17"/>
      <c r="G38" s="15"/>
    </row>
    <row r="39" spans="1:7" s="124" customFormat="1" x14ac:dyDescent="0.25">
      <c r="A39" s="15"/>
      <c r="B39" s="15"/>
      <c r="C39" s="17"/>
      <c r="D39" s="17"/>
      <c r="E39" s="17"/>
      <c r="F39" s="17"/>
      <c r="G39" s="15"/>
    </row>
    <row r="40" spans="1:7" s="124" customFormat="1" x14ac:dyDescent="0.25">
      <c r="A40" s="125" t="s">
        <v>210</v>
      </c>
      <c r="B40" s="126"/>
      <c r="C40" s="127"/>
      <c r="D40" s="128"/>
      <c r="E40" s="128"/>
      <c r="F40" s="128"/>
      <c r="G40" s="129"/>
    </row>
    <row r="41" spans="1:7" s="124" customFormat="1" x14ac:dyDescent="0.25">
      <c r="A41" s="130"/>
      <c r="B41" s="131"/>
      <c r="C41" s="132"/>
      <c r="D41" s="133"/>
      <c r="E41" s="133"/>
      <c r="F41" s="133"/>
      <c r="G41" s="134"/>
    </row>
    <row r="42" spans="1:7" s="23" customFormat="1" ht="20.45" customHeight="1" x14ac:dyDescent="0.25">
      <c r="A42" s="346" t="s">
        <v>251</v>
      </c>
      <c r="B42" s="346"/>
      <c r="C42" s="346"/>
      <c r="D42" s="346"/>
      <c r="E42" s="346"/>
      <c r="F42" s="346"/>
      <c r="G42" s="346"/>
    </row>
    <row r="43" spans="1:7" s="23" customFormat="1" ht="25.15" customHeight="1" x14ac:dyDescent="0.25">
      <c r="A43" s="346"/>
      <c r="B43" s="346"/>
      <c r="C43" s="346"/>
      <c r="D43" s="346"/>
      <c r="E43" s="346"/>
      <c r="F43" s="346"/>
      <c r="G43" s="346"/>
    </row>
    <row r="44" spans="1:7" s="23" customFormat="1" ht="22.9" customHeight="1" x14ac:dyDescent="0.25">
      <c r="A44" s="347" t="s">
        <v>250</v>
      </c>
      <c r="B44" s="347"/>
      <c r="C44" s="347"/>
      <c r="D44" s="347"/>
      <c r="E44" s="347"/>
      <c r="F44" s="347"/>
      <c r="G44" s="347"/>
    </row>
    <row r="45" spans="1:7" s="23" customFormat="1" ht="15" x14ac:dyDescent="0.25">
      <c r="A45" s="348" t="s">
        <v>28</v>
      </c>
      <c r="B45" s="348"/>
      <c r="C45" s="348"/>
      <c r="D45" s="348"/>
      <c r="E45" s="348"/>
    </row>
    <row r="46" spans="1:7" s="23" customFormat="1" ht="15" x14ac:dyDescent="0.25">
      <c r="B46" s="85"/>
    </row>
    <row r="47" spans="1:7" s="23" customFormat="1" ht="15" x14ac:dyDescent="0.25">
      <c r="B47" s="20" t="s">
        <v>252</v>
      </c>
      <c r="C47" s="11"/>
    </row>
    <row r="48" spans="1:7" s="23" customFormat="1" ht="15" x14ac:dyDescent="0.25">
      <c r="B48" s="85"/>
    </row>
    <row r="49" spans="2:5" s="23" customFormat="1" ht="15" x14ac:dyDescent="0.25">
      <c r="B49" s="354" t="s">
        <v>52</v>
      </c>
      <c r="C49" s="354"/>
      <c r="D49" s="45" t="s">
        <v>53</v>
      </c>
    </row>
    <row r="50" spans="2:5" s="23" customFormat="1" ht="15" x14ac:dyDescent="0.25">
      <c r="B50" s="377">
        <f>'1. SOUHRNNÉ INFORMACE'!A48</f>
        <v>0</v>
      </c>
      <c r="C50" s="378"/>
      <c r="D50" s="46"/>
    </row>
    <row r="51" spans="2:5" s="23" customFormat="1" ht="15" x14ac:dyDescent="0.25">
      <c r="B51" s="377">
        <f>'1. SOUHRNNÉ INFORMACE'!A49</f>
        <v>0</v>
      </c>
      <c r="C51" s="378"/>
      <c r="D51" s="46"/>
    </row>
    <row r="52" spans="2:5" s="23" customFormat="1" ht="15" x14ac:dyDescent="0.25">
      <c r="B52" s="377">
        <f>'1. SOUHRNNÉ INFORMACE'!A50</f>
        <v>0</v>
      </c>
      <c r="C52" s="378"/>
      <c r="D52" s="46"/>
    </row>
    <row r="53" spans="2:5" s="23" customFormat="1" ht="15" x14ac:dyDescent="0.25">
      <c r="B53" s="377">
        <f>'1. SOUHRNNÉ INFORMACE'!A51</f>
        <v>0</v>
      </c>
      <c r="C53" s="378"/>
      <c r="D53" s="46"/>
    </row>
    <row r="54" spans="2:5" s="23" customFormat="1" ht="15" x14ac:dyDescent="0.25">
      <c r="B54" s="77"/>
      <c r="C54" s="43"/>
      <c r="D54" s="42"/>
      <c r="E54" s="84"/>
    </row>
    <row r="55" spans="2:5" s="23" customFormat="1" ht="15" x14ac:dyDescent="0.25">
      <c r="B55" s="77"/>
      <c r="C55" s="43"/>
      <c r="D55" s="310"/>
      <c r="E55" s="84"/>
    </row>
    <row r="56" spans="2:5" s="23" customFormat="1" ht="15" x14ac:dyDescent="0.25">
      <c r="B56" s="77"/>
      <c r="C56" s="43"/>
      <c r="D56" s="311"/>
      <c r="E56" s="84"/>
    </row>
    <row r="57" spans="2:5" s="23" customFormat="1" ht="15" x14ac:dyDescent="0.25">
      <c r="B57" s="77"/>
      <c r="D57" s="312"/>
      <c r="E57" s="84"/>
    </row>
    <row r="58" spans="2:5" s="23" customFormat="1" ht="15" x14ac:dyDescent="0.25">
      <c r="B58" s="77"/>
      <c r="C58" s="77"/>
      <c r="D58" s="88" t="s">
        <v>69</v>
      </c>
      <c r="E58" s="84"/>
    </row>
    <row r="59" spans="2:5" x14ac:dyDescent="0.25">
      <c r="B59" s="120"/>
    </row>
    <row r="60" spans="2:5" x14ac:dyDescent="0.25">
      <c r="B60" s="120"/>
    </row>
    <row r="61" spans="2:5" x14ac:dyDescent="0.25">
      <c r="B61" s="120"/>
    </row>
    <row r="62" spans="2:5" x14ac:dyDescent="0.25">
      <c r="B62" s="120"/>
    </row>
    <row r="63" spans="2:5" x14ac:dyDescent="0.25">
      <c r="B63" s="120"/>
    </row>
    <row r="64" spans="2:5" x14ac:dyDescent="0.25">
      <c r="B64" s="120"/>
    </row>
    <row r="65" spans="2:2" x14ac:dyDescent="0.25">
      <c r="B65" s="120"/>
    </row>
    <row r="66" spans="2:2" x14ac:dyDescent="0.25">
      <c r="B66" s="120"/>
    </row>
    <row r="67" spans="2:2" x14ac:dyDescent="0.25">
      <c r="B67" s="120"/>
    </row>
    <row r="68" spans="2:2" x14ac:dyDescent="0.25">
      <c r="B68" s="120"/>
    </row>
    <row r="69" spans="2:2" x14ac:dyDescent="0.25">
      <c r="B69" s="120"/>
    </row>
    <row r="70" spans="2:2" x14ac:dyDescent="0.25">
      <c r="B70" s="120"/>
    </row>
    <row r="71" spans="2:2" x14ac:dyDescent="0.25">
      <c r="B71" s="120"/>
    </row>
    <row r="72" spans="2:2" x14ac:dyDescent="0.25">
      <c r="B72" s="120"/>
    </row>
    <row r="73" spans="2:2" x14ac:dyDescent="0.25">
      <c r="B73" s="120"/>
    </row>
    <row r="74" spans="2:2" x14ac:dyDescent="0.25">
      <c r="B74" s="120"/>
    </row>
    <row r="75" spans="2:2" x14ac:dyDescent="0.25">
      <c r="B75" s="120"/>
    </row>
    <row r="76" spans="2:2" x14ac:dyDescent="0.25">
      <c r="B76" s="120"/>
    </row>
    <row r="77" spans="2:2" x14ac:dyDescent="0.25">
      <c r="B77" s="120"/>
    </row>
    <row r="78" spans="2:2" x14ac:dyDescent="0.25">
      <c r="B78" s="120"/>
    </row>
    <row r="79" spans="2:2" x14ac:dyDescent="0.25">
      <c r="B79" s="120"/>
    </row>
    <row r="80" spans="2:2" x14ac:dyDescent="0.25">
      <c r="B80" s="120"/>
    </row>
    <row r="81" spans="2:2" x14ac:dyDescent="0.25">
      <c r="B81" s="120"/>
    </row>
    <row r="82" spans="2:2" x14ac:dyDescent="0.25">
      <c r="B82" s="120"/>
    </row>
    <row r="83" spans="2:2" x14ac:dyDescent="0.25">
      <c r="B83" s="120"/>
    </row>
    <row r="84" spans="2:2" x14ac:dyDescent="0.25">
      <c r="B84" s="120"/>
    </row>
    <row r="85" spans="2:2" x14ac:dyDescent="0.25">
      <c r="B85" s="120"/>
    </row>
    <row r="86" spans="2:2" x14ac:dyDescent="0.25">
      <c r="B86" s="120"/>
    </row>
    <row r="87" spans="2:2" x14ac:dyDescent="0.25">
      <c r="B87" s="120"/>
    </row>
    <row r="88" spans="2:2" x14ac:dyDescent="0.25">
      <c r="B88" s="120"/>
    </row>
    <row r="89" spans="2:2" x14ac:dyDescent="0.25">
      <c r="B89" s="120"/>
    </row>
    <row r="90" spans="2:2" x14ac:dyDescent="0.25">
      <c r="B90" s="120"/>
    </row>
    <row r="91" spans="2:2" x14ac:dyDescent="0.25">
      <c r="B91" s="120"/>
    </row>
    <row r="92" spans="2:2" x14ac:dyDescent="0.25">
      <c r="B92" s="120"/>
    </row>
    <row r="93" spans="2:2" x14ac:dyDescent="0.25">
      <c r="B93" s="120"/>
    </row>
    <row r="94" spans="2:2" x14ac:dyDescent="0.25">
      <c r="B94" s="120"/>
    </row>
    <row r="95" spans="2:2" x14ac:dyDescent="0.25">
      <c r="B95" s="120"/>
    </row>
    <row r="96" spans="2:2" x14ac:dyDescent="0.25">
      <c r="B96" s="120"/>
    </row>
    <row r="97" spans="2:2" x14ac:dyDescent="0.25">
      <c r="B97" s="120"/>
    </row>
    <row r="98" spans="2:2" x14ac:dyDescent="0.25">
      <c r="B98" s="120"/>
    </row>
    <row r="99" spans="2:2" x14ac:dyDescent="0.25">
      <c r="B99" s="120"/>
    </row>
    <row r="100" spans="2:2" x14ac:dyDescent="0.25">
      <c r="B100" s="120"/>
    </row>
    <row r="101" spans="2:2" x14ac:dyDescent="0.25">
      <c r="B101" s="120"/>
    </row>
    <row r="102" spans="2:2" x14ac:dyDescent="0.25">
      <c r="B102" s="120"/>
    </row>
    <row r="103" spans="2:2" x14ac:dyDescent="0.25">
      <c r="B103" s="120"/>
    </row>
    <row r="104" spans="2:2" x14ac:dyDescent="0.25">
      <c r="B104" s="120"/>
    </row>
    <row r="105" spans="2:2" x14ac:dyDescent="0.25">
      <c r="B105" s="120"/>
    </row>
    <row r="106" spans="2:2" x14ac:dyDescent="0.25">
      <c r="B106" s="120"/>
    </row>
    <row r="107" spans="2:2" x14ac:dyDescent="0.25">
      <c r="B107" s="120"/>
    </row>
    <row r="108" spans="2:2" x14ac:dyDescent="0.25">
      <c r="B108" s="120"/>
    </row>
    <row r="109" spans="2:2" x14ac:dyDescent="0.25">
      <c r="B109" s="120"/>
    </row>
    <row r="110" spans="2:2" x14ac:dyDescent="0.25">
      <c r="B110" s="120"/>
    </row>
    <row r="111" spans="2:2" x14ac:dyDescent="0.25">
      <c r="B111" s="120"/>
    </row>
    <row r="112" spans="2:2" x14ac:dyDescent="0.25">
      <c r="B112" s="120"/>
    </row>
    <row r="113" spans="2:2" x14ac:dyDescent="0.25">
      <c r="B113" s="120"/>
    </row>
    <row r="114" spans="2:2" x14ac:dyDescent="0.25">
      <c r="B114" s="120"/>
    </row>
    <row r="115" spans="2:2" x14ac:dyDescent="0.25">
      <c r="B115" s="120"/>
    </row>
    <row r="116" spans="2:2" x14ac:dyDescent="0.25">
      <c r="B116" s="120"/>
    </row>
    <row r="117" spans="2:2" x14ac:dyDescent="0.25">
      <c r="B117" s="120"/>
    </row>
    <row r="118" spans="2:2" x14ac:dyDescent="0.25">
      <c r="B118" s="120"/>
    </row>
    <row r="119" spans="2:2" x14ac:dyDescent="0.25">
      <c r="B119" s="120"/>
    </row>
    <row r="120" spans="2:2" x14ac:dyDescent="0.25">
      <c r="B120" s="120"/>
    </row>
    <row r="121" spans="2:2" x14ac:dyDescent="0.25">
      <c r="B121" s="120"/>
    </row>
    <row r="122" spans="2:2" x14ac:dyDescent="0.25">
      <c r="B122" s="120"/>
    </row>
    <row r="123" spans="2:2" x14ac:dyDescent="0.25">
      <c r="B123" s="120"/>
    </row>
    <row r="124" spans="2:2" x14ac:dyDescent="0.25">
      <c r="B124" s="120"/>
    </row>
    <row r="125" spans="2:2" x14ac:dyDescent="0.25">
      <c r="B125" s="120"/>
    </row>
    <row r="126" spans="2:2" x14ac:dyDescent="0.25">
      <c r="B126" s="120"/>
    </row>
    <row r="127" spans="2:2" x14ac:dyDescent="0.25">
      <c r="B127" s="120"/>
    </row>
    <row r="128" spans="2:2" x14ac:dyDescent="0.25">
      <c r="B128" s="120"/>
    </row>
    <row r="129" spans="2:2" x14ac:dyDescent="0.25">
      <c r="B129" s="120"/>
    </row>
    <row r="130" spans="2:2" x14ac:dyDescent="0.25">
      <c r="B130" s="120"/>
    </row>
    <row r="131" spans="2:2" x14ac:dyDescent="0.25">
      <c r="B131" s="120"/>
    </row>
    <row r="132" spans="2:2" x14ac:dyDescent="0.25">
      <c r="B132" s="120"/>
    </row>
    <row r="133" spans="2:2" x14ac:dyDescent="0.25">
      <c r="B133" s="120"/>
    </row>
    <row r="134" spans="2:2" x14ac:dyDescent="0.25">
      <c r="B134" s="120"/>
    </row>
    <row r="135" spans="2:2" x14ac:dyDescent="0.25">
      <c r="B135" s="120"/>
    </row>
    <row r="136" spans="2:2" x14ac:dyDescent="0.25">
      <c r="B136" s="120"/>
    </row>
    <row r="137" spans="2:2" x14ac:dyDescent="0.25">
      <c r="B137" s="120"/>
    </row>
    <row r="138" spans="2:2" x14ac:dyDescent="0.25">
      <c r="B138" s="120"/>
    </row>
    <row r="139" spans="2:2" x14ac:dyDescent="0.25">
      <c r="B139" s="120"/>
    </row>
    <row r="140" spans="2:2" x14ac:dyDescent="0.25">
      <c r="B140" s="120"/>
    </row>
    <row r="141" spans="2:2" x14ac:dyDescent="0.25">
      <c r="B141" s="120"/>
    </row>
    <row r="142" spans="2:2" x14ac:dyDescent="0.25">
      <c r="B142" s="120"/>
    </row>
    <row r="143" spans="2:2" x14ac:dyDescent="0.25">
      <c r="B143" s="120"/>
    </row>
    <row r="144" spans="2:2" x14ac:dyDescent="0.25">
      <c r="B144" s="120"/>
    </row>
    <row r="145" spans="2:2" x14ac:dyDescent="0.25">
      <c r="B145" s="120"/>
    </row>
    <row r="146" spans="2:2" x14ac:dyDescent="0.25">
      <c r="B146" s="120"/>
    </row>
    <row r="147" spans="2:2" x14ac:dyDescent="0.25">
      <c r="B147" s="120"/>
    </row>
    <row r="148" spans="2:2" x14ac:dyDescent="0.25">
      <c r="B148" s="120"/>
    </row>
    <row r="149" spans="2:2" x14ac:dyDescent="0.25">
      <c r="B149" s="120"/>
    </row>
    <row r="150" spans="2:2" x14ac:dyDescent="0.25">
      <c r="B150" s="120"/>
    </row>
    <row r="151" spans="2:2" x14ac:dyDescent="0.25">
      <c r="B151" s="120"/>
    </row>
    <row r="152" spans="2:2" x14ac:dyDescent="0.25">
      <c r="B152" s="120"/>
    </row>
    <row r="153" spans="2:2" x14ac:dyDescent="0.25">
      <c r="B153" s="120"/>
    </row>
    <row r="154" spans="2:2" x14ac:dyDescent="0.25">
      <c r="B154" s="120"/>
    </row>
    <row r="155" spans="2:2" x14ac:dyDescent="0.25">
      <c r="B155" s="120"/>
    </row>
    <row r="156" spans="2:2" x14ac:dyDescent="0.25">
      <c r="B156" s="120"/>
    </row>
    <row r="157" spans="2:2" x14ac:dyDescent="0.25">
      <c r="B157" s="120"/>
    </row>
    <row r="158" spans="2:2" x14ac:dyDescent="0.25">
      <c r="B158" s="120"/>
    </row>
    <row r="159" spans="2:2" x14ac:dyDescent="0.25">
      <c r="B159" s="120"/>
    </row>
    <row r="160" spans="2:2" x14ac:dyDescent="0.25">
      <c r="B160" s="120"/>
    </row>
    <row r="161" spans="2:2" x14ac:dyDescent="0.25">
      <c r="B161" s="120"/>
    </row>
    <row r="162" spans="2:2" x14ac:dyDescent="0.25">
      <c r="B162" s="120"/>
    </row>
    <row r="163" spans="2:2" x14ac:dyDescent="0.25">
      <c r="B163" s="120"/>
    </row>
    <row r="164" spans="2:2" x14ac:dyDescent="0.25">
      <c r="B164" s="120"/>
    </row>
    <row r="165" spans="2:2" x14ac:dyDescent="0.25">
      <c r="B165" s="120"/>
    </row>
    <row r="166" spans="2:2" x14ac:dyDescent="0.25">
      <c r="B166" s="120"/>
    </row>
    <row r="167" spans="2:2" x14ac:dyDescent="0.25">
      <c r="B167" s="120"/>
    </row>
    <row r="168" spans="2:2" x14ac:dyDescent="0.25">
      <c r="B168" s="120"/>
    </row>
    <row r="169" spans="2:2" x14ac:dyDescent="0.25">
      <c r="B169" s="120"/>
    </row>
    <row r="170" spans="2:2" x14ac:dyDescent="0.25">
      <c r="B170" s="120"/>
    </row>
    <row r="171" spans="2:2" x14ac:dyDescent="0.25">
      <c r="B171" s="120"/>
    </row>
    <row r="172" spans="2:2" x14ac:dyDescent="0.25">
      <c r="B172" s="120"/>
    </row>
    <row r="173" spans="2:2" x14ac:dyDescent="0.25">
      <c r="B173" s="120"/>
    </row>
    <row r="174" spans="2:2" x14ac:dyDescent="0.25">
      <c r="B174" s="120"/>
    </row>
    <row r="175" spans="2:2" x14ac:dyDescent="0.25">
      <c r="B175" s="120"/>
    </row>
    <row r="176" spans="2:2" x14ac:dyDescent="0.25">
      <c r="B176" s="120"/>
    </row>
    <row r="177" spans="2:2" x14ac:dyDescent="0.25">
      <c r="B177" s="120"/>
    </row>
    <row r="178" spans="2:2" x14ac:dyDescent="0.25">
      <c r="B178" s="120"/>
    </row>
    <row r="179" spans="2:2" x14ac:dyDescent="0.25">
      <c r="B179" s="120"/>
    </row>
    <row r="180" spans="2:2" x14ac:dyDescent="0.25">
      <c r="B180" s="120"/>
    </row>
    <row r="181" spans="2:2" x14ac:dyDescent="0.25">
      <c r="B181" s="120"/>
    </row>
    <row r="182" spans="2:2" x14ac:dyDescent="0.25">
      <c r="B182" s="120"/>
    </row>
    <row r="183" spans="2:2" x14ac:dyDescent="0.25">
      <c r="B183" s="120"/>
    </row>
    <row r="184" spans="2:2" x14ac:dyDescent="0.25">
      <c r="B184" s="120"/>
    </row>
    <row r="185" spans="2:2" x14ac:dyDescent="0.25">
      <c r="B185" s="120"/>
    </row>
    <row r="186" spans="2:2" x14ac:dyDescent="0.25">
      <c r="B186" s="120"/>
    </row>
    <row r="187" spans="2:2" x14ac:dyDescent="0.25">
      <c r="B187" s="120"/>
    </row>
    <row r="188" spans="2:2" x14ac:dyDescent="0.25">
      <c r="B188" s="120"/>
    </row>
    <row r="189" spans="2:2" x14ac:dyDescent="0.25">
      <c r="B189" s="120"/>
    </row>
    <row r="190" spans="2:2" x14ac:dyDescent="0.25">
      <c r="B190" s="120"/>
    </row>
    <row r="191" spans="2:2" x14ac:dyDescent="0.25">
      <c r="B191" s="120"/>
    </row>
    <row r="192" spans="2:2" x14ac:dyDescent="0.25">
      <c r="B192" s="120"/>
    </row>
    <row r="193" spans="2:2" x14ac:dyDescent="0.25">
      <c r="B193" s="120"/>
    </row>
    <row r="194" spans="2:2" x14ac:dyDescent="0.25">
      <c r="B194" s="120"/>
    </row>
    <row r="195" spans="2:2" x14ac:dyDescent="0.25">
      <c r="B195" s="120"/>
    </row>
    <row r="196" spans="2:2" x14ac:dyDescent="0.25">
      <c r="B196" s="120"/>
    </row>
    <row r="197" spans="2:2" x14ac:dyDescent="0.25">
      <c r="B197" s="120"/>
    </row>
    <row r="198" spans="2:2" x14ac:dyDescent="0.25">
      <c r="B198" s="120"/>
    </row>
    <row r="199" spans="2:2" x14ac:dyDescent="0.25">
      <c r="B199" s="120"/>
    </row>
    <row r="200" spans="2:2" x14ac:dyDescent="0.25">
      <c r="B200" s="120"/>
    </row>
    <row r="201" spans="2:2" x14ac:dyDescent="0.25">
      <c r="B201" s="120"/>
    </row>
    <row r="202" spans="2:2" x14ac:dyDescent="0.25">
      <c r="B202" s="120"/>
    </row>
    <row r="203" spans="2:2" x14ac:dyDescent="0.25">
      <c r="B203" s="120"/>
    </row>
    <row r="204" spans="2:2" x14ac:dyDescent="0.25">
      <c r="B204" s="120"/>
    </row>
    <row r="205" spans="2:2" x14ac:dyDescent="0.25">
      <c r="B205" s="120"/>
    </row>
    <row r="206" spans="2:2" x14ac:dyDescent="0.25">
      <c r="B206" s="120"/>
    </row>
    <row r="207" spans="2:2" x14ac:dyDescent="0.25">
      <c r="B207" s="120"/>
    </row>
    <row r="208" spans="2:2" x14ac:dyDescent="0.25">
      <c r="B208" s="120"/>
    </row>
    <row r="209" spans="2:2" x14ac:dyDescent="0.25">
      <c r="B209" s="120"/>
    </row>
    <row r="210" spans="2:2" x14ac:dyDescent="0.25">
      <c r="B210" s="120"/>
    </row>
    <row r="211" spans="2:2" x14ac:dyDescent="0.25">
      <c r="B211" s="120"/>
    </row>
    <row r="212" spans="2:2" x14ac:dyDescent="0.25">
      <c r="B212" s="120"/>
    </row>
    <row r="213" spans="2:2" x14ac:dyDescent="0.25">
      <c r="B213" s="120"/>
    </row>
    <row r="214" spans="2:2" x14ac:dyDescent="0.25">
      <c r="B214" s="120"/>
    </row>
    <row r="215" spans="2:2" x14ac:dyDescent="0.25">
      <c r="B215" s="120"/>
    </row>
    <row r="216" spans="2:2" x14ac:dyDescent="0.25">
      <c r="B216" s="120"/>
    </row>
    <row r="217" spans="2:2" x14ac:dyDescent="0.25">
      <c r="B217" s="120"/>
    </row>
    <row r="218" spans="2:2" x14ac:dyDescent="0.25">
      <c r="B218" s="120"/>
    </row>
    <row r="219" spans="2:2" x14ac:dyDescent="0.25">
      <c r="B219" s="120"/>
    </row>
    <row r="220" spans="2:2" x14ac:dyDescent="0.25">
      <c r="B220" s="120"/>
    </row>
    <row r="221" spans="2:2" x14ac:dyDescent="0.25">
      <c r="B221" s="120"/>
    </row>
    <row r="222" spans="2:2" x14ac:dyDescent="0.25">
      <c r="B222" s="120"/>
    </row>
    <row r="223" spans="2:2" x14ac:dyDescent="0.25">
      <c r="B223" s="120"/>
    </row>
    <row r="224" spans="2:2" x14ac:dyDescent="0.25">
      <c r="B224" s="120"/>
    </row>
    <row r="225" spans="2:2" x14ac:dyDescent="0.25">
      <c r="B225" s="120"/>
    </row>
    <row r="226" spans="2:2" x14ac:dyDescent="0.25">
      <c r="B226" s="120"/>
    </row>
    <row r="227" spans="2:2" x14ac:dyDescent="0.25">
      <c r="B227" s="120"/>
    </row>
    <row r="228" spans="2:2" x14ac:dyDescent="0.25">
      <c r="B228" s="120"/>
    </row>
    <row r="229" spans="2:2" x14ac:dyDescent="0.25">
      <c r="B229" s="120"/>
    </row>
    <row r="230" spans="2:2" x14ac:dyDescent="0.25">
      <c r="B230" s="120"/>
    </row>
    <row r="231" spans="2:2" x14ac:dyDescent="0.25">
      <c r="B231" s="120"/>
    </row>
    <row r="232" spans="2:2" x14ac:dyDescent="0.25">
      <c r="B232" s="120"/>
    </row>
    <row r="233" spans="2:2" x14ac:dyDescent="0.25">
      <c r="B233" s="120"/>
    </row>
    <row r="234" spans="2:2" x14ac:dyDescent="0.25">
      <c r="B234" s="120"/>
    </row>
    <row r="235" spans="2:2" x14ac:dyDescent="0.25">
      <c r="B235" s="120"/>
    </row>
    <row r="236" spans="2:2" x14ac:dyDescent="0.25">
      <c r="B236" s="120"/>
    </row>
    <row r="237" spans="2:2" x14ac:dyDescent="0.25">
      <c r="B237" s="120"/>
    </row>
    <row r="238" spans="2:2" x14ac:dyDescent="0.25">
      <c r="B238" s="120"/>
    </row>
    <row r="239" spans="2:2" x14ac:dyDescent="0.25">
      <c r="B239" s="120"/>
    </row>
    <row r="240" spans="2:2" x14ac:dyDescent="0.25">
      <c r="B240" s="120"/>
    </row>
    <row r="241" spans="2:2" x14ac:dyDescent="0.25">
      <c r="B241" s="120"/>
    </row>
    <row r="242" spans="2:2" x14ac:dyDescent="0.25">
      <c r="B242" s="120"/>
    </row>
    <row r="243" spans="2:2" x14ac:dyDescent="0.25">
      <c r="B243" s="120"/>
    </row>
    <row r="244" spans="2:2" x14ac:dyDescent="0.25">
      <c r="B244" s="120"/>
    </row>
    <row r="245" spans="2:2" x14ac:dyDescent="0.25">
      <c r="B245" s="120"/>
    </row>
    <row r="246" spans="2:2" x14ac:dyDescent="0.25">
      <c r="B246" s="120"/>
    </row>
    <row r="247" spans="2:2" x14ac:dyDescent="0.25">
      <c r="B247" s="120"/>
    </row>
    <row r="248" spans="2:2" x14ac:dyDescent="0.25">
      <c r="B248" s="120"/>
    </row>
    <row r="249" spans="2:2" x14ac:dyDescent="0.25">
      <c r="B249" s="120"/>
    </row>
    <row r="250" spans="2:2" x14ac:dyDescent="0.25">
      <c r="B250" s="120"/>
    </row>
    <row r="251" spans="2:2" x14ac:dyDescent="0.25">
      <c r="B251" s="120"/>
    </row>
    <row r="252" spans="2:2" x14ac:dyDescent="0.25">
      <c r="B252" s="120"/>
    </row>
    <row r="253" spans="2:2" x14ac:dyDescent="0.25">
      <c r="B253" s="120"/>
    </row>
    <row r="254" spans="2:2" x14ac:dyDescent="0.25">
      <c r="B254" s="120"/>
    </row>
    <row r="255" spans="2:2" x14ac:dyDescent="0.25">
      <c r="B255" s="120"/>
    </row>
    <row r="256" spans="2:2" x14ac:dyDescent="0.25">
      <c r="B256" s="120"/>
    </row>
    <row r="257" spans="2:2" x14ac:dyDescent="0.25">
      <c r="B257" s="120"/>
    </row>
    <row r="258" spans="2:2" x14ac:dyDescent="0.25">
      <c r="B258" s="120"/>
    </row>
    <row r="259" spans="2:2" x14ac:dyDescent="0.25">
      <c r="B259" s="120"/>
    </row>
    <row r="260" spans="2:2" x14ac:dyDescent="0.25">
      <c r="B260" s="120"/>
    </row>
    <row r="261" spans="2:2" x14ac:dyDescent="0.25">
      <c r="B261" s="120"/>
    </row>
    <row r="262" spans="2:2" x14ac:dyDescent="0.25">
      <c r="B262" s="120"/>
    </row>
    <row r="263" spans="2:2" x14ac:dyDescent="0.25">
      <c r="B263" s="120"/>
    </row>
    <row r="264" spans="2:2" x14ac:dyDescent="0.25">
      <c r="B264" s="120"/>
    </row>
    <row r="265" spans="2:2" x14ac:dyDescent="0.25">
      <c r="B265" s="120"/>
    </row>
    <row r="266" spans="2:2" x14ac:dyDescent="0.25">
      <c r="B266" s="120"/>
    </row>
    <row r="267" spans="2:2" x14ac:dyDescent="0.25">
      <c r="B267" s="120"/>
    </row>
    <row r="268" spans="2:2" x14ac:dyDescent="0.25">
      <c r="B268" s="120"/>
    </row>
    <row r="269" spans="2:2" x14ac:dyDescent="0.25">
      <c r="B269" s="120"/>
    </row>
    <row r="270" spans="2:2" x14ac:dyDescent="0.25">
      <c r="B270" s="120"/>
    </row>
    <row r="271" spans="2:2" x14ac:dyDescent="0.25">
      <c r="B271" s="120"/>
    </row>
    <row r="272" spans="2:2" x14ac:dyDescent="0.25">
      <c r="B272" s="120"/>
    </row>
    <row r="273" spans="2:2" x14ac:dyDescent="0.25">
      <c r="B273" s="120"/>
    </row>
    <row r="274" spans="2:2" x14ac:dyDescent="0.25">
      <c r="B274" s="120"/>
    </row>
    <row r="275" spans="2:2" x14ac:dyDescent="0.25">
      <c r="B275" s="120"/>
    </row>
    <row r="276" spans="2:2" x14ac:dyDescent="0.25">
      <c r="B276" s="120"/>
    </row>
    <row r="277" spans="2:2" x14ac:dyDescent="0.25">
      <c r="B277" s="120"/>
    </row>
    <row r="278" spans="2:2" x14ac:dyDescent="0.25">
      <c r="B278" s="120"/>
    </row>
    <row r="279" spans="2:2" x14ac:dyDescent="0.25">
      <c r="B279" s="120"/>
    </row>
    <row r="280" spans="2:2" x14ac:dyDescent="0.25">
      <c r="B280" s="120"/>
    </row>
    <row r="281" spans="2:2" x14ac:dyDescent="0.25">
      <c r="B281" s="120"/>
    </row>
    <row r="282" spans="2:2" x14ac:dyDescent="0.25">
      <c r="B282" s="120"/>
    </row>
    <row r="283" spans="2:2" x14ac:dyDescent="0.25">
      <c r="B283" s="120"/>
    </row>
    <row r="284" spans="2:2" x14ac:dyDescent="0.25">
      <c r="B284" s="120"/>
    </row>
    <row r="285" spans="2:2" x14ac:dyDescent="0.25">
      <c r="B285" s="120"/>
    </row>
    <row r="286" spans="2:2" x14ac:dyDescent="0.25">
      <c r="B286" s="120"/>
    </row>
    <row r="287" spans="2:2" x14ac:dyDescent="0.25">
      <c r="B287" s="120"/>
    </row>
    <row r="288" spans="2:2" x14ac:dyDescent="0.25">
      <c r="B288" s="120"/>
    </row>
    <row r="289" spans="2:2" x14ac:dyDescent="0.25">
      <c r="B289" s="120"/>
    </row>
    <row r="290" spans="2:2" x14ac:dyDescent="0.25">
      <c r="B290" s="120"/>
    </row>
    <row r="291" spans="2:2" x14ac:dyDescent="0.25">
      <c r="B291" s="120"/>
    </row>
    <row r="292" spans="2:2" x14ac:dyDescent="0.25">
      <c r="B292" s="120"/>
    </row>
    <row r="293" spans="2:2" x14ac:dyDescent="0.25">
      <c r="B293" s="120"/>
    </row>
    <row r="294" spans="2:2" x14ac:dyDescent="0.25">
      <c r="B294" s="120"/>
    </row>
    <row r="295" spans="2:2" x14ac:dyDescent="0.25">
      <c r="B295" s="120"/>
    </row>
    <row r="296" spans="2:2" x14ac:dyDescent="0.25">
      <c r="B296" s="120"/>
    </row>
    <row r="297" spans="2:2" x14ac:dyDescent="0.25">
      <c r="B297" s="120"/>
    </row>
    <row r="298" spans="2:2" x14ac:dyDescent="0.25">
      <c r="B298" s="120"/>
    </row>
    <row r="299" spans="2:2" x14ac:dyDescent="0.25">
      <c r="B299" s="120"/>
    </row>
    <row r="300" spans="2:2" x14ac:dyDescent="0.25">
      <c r="B300" s="120"/>
    </row>
    <row r="301" spans="2:2" x14ac:dyDescent="0.25">
      <c r="B301" s="120"/>
    </row>
    <row r="302" spans="2:2" x14ac:dyDescent="0.25">
      <c r="B302" s="120"/>
    </row>
    <row r="303" spans="2:2" x14ac:dyDescent="0.25">
      <c r="B303" s="120"/>
    </row>
    <row r="304" spans="2:2" x14ac:dyDescent="0.25">
      <c r="B304" s="120"/>
    </row>
    <row r="305" spans="2:2" x14ac:dyDescent="0.25">
      <c r="B305" s="120"/>
    </row>
    <row r="306" spans="2:2" x14ac:dyDescent="0.25">
      <c r="B306" s="120"/>
    </row>
    <row r="307" spans="2:2" x14ac:dyDescent="0.25">
      <c r="B307" s="120"/>
    </row>
    <row r="308" spans="2:2" x14ac:dyDescent="0.25">
      <c r="B308" s="120"/>
    </row>
    <row r="309" spans="2:2" x14ac:dyDescent="0.25">
      <c r="B309" s="120"/>
    </row>
    <row r="310" spans="2:2" x14ac:dyDescent="0.25">
      <c r="B310" s="120"/>
    </row>
    <row r="311" spans="2:2" x14ac:dyDescent="0.25">
      <c r="B311" s="120"/>
    </row>
    <row r="312" spans="2:2" x14ac:dyDescent="0.25">
      <c r="B312" s="120"/>
    </row>
    <row r="313" spans="2:2" x14ac:dyDescent="0.25">
      <c r="B313" s="120"/>
    </row>
    <row r="314" spans="2:2" x14ac:dyDescent="0.25">
      <c r="B314" s="120"/>
    </row>
    <row r="315" spans="2:2" x14ac:dyDescent="0.25">
      <c r="B315" s="120"/>
    </row>
    <row r="316" spans="2:2" x14ac:dyDescent="0.25">
      <c r="B316" s="120"/>
    </row>
    <row r="317" spans="2:2" x14ac:dyDescent="0.25">
      <c r="B317" s="120"/>
    </row>
    <row r="318" spans="2:2" x14ac:dyDescent="0.25">
      <c r="B318" s="120"/>
    </row>
    <row r="319" spans="2:2" x14ac:dyDescent="0.25">
      <c r="B319" s="120"/>
    </row>
    <row r="320" spans="2:2" x14ac:dyDescent="0.25">
      <c r="B320" s="120"/>
    </row>
    <row r="321" spans="2:2" x14ac:dyDescent="0.25">
      <c r="B321" s="120"/>
    </row>
    <row r="322" spans="2:2" x14ac:dyDescent="0.25">
      <c r="B322" s="120"/>
    </row>
    <row r="323" spans="2:2" x14ac:dyDescent="0.25">
      <c r="B323" s="120"/>
    </row>
    <row r="324" spans="2:2" x14ac:dyDescent="0.25">
      <c r="B324" s="120"/>
    </row>
    <row r="325" spans="2:2" x14ac:dyDescent="0.25">
      <c r="B325" s="120"/>
    </row>
    <row r="326" spans="2:2" x14ac:dyDescent="0.25">
      <c r="B326" s="120"/>
    </row>
    <row r="327" spans="2:2" x14ac:dyDescent="0.25">
      <c r="B327" s="120"/>
    </row>
    <row r="328" spans="2:2" x14ac:dyDescent="0.25">
      <c r="B328" s="120"/>
    </row>
    <row r="329" spans="2:2" x14ac:dyDescent="0.25">
      <c r="B329" s="120"/>
    </row>
    <row r="330" spans="2:2" x14ac:dyDescent="0.25">
      <c r="B330" s="120"/>
    </row>
    <row r="331" spans="2:2" x14ac:dyDescent="0.25">
      <c r="B331" s="120"/>
    </row>
    <row r="332" spans="2:2" x14ac:dyDescent="0.25">
      <c r="B332" s="120"/>
    </row>
    <row r="333" spans="2:2" x14ac:dyDescent="0.25">
      <c r="B333" s="120"/>
    </row>
    <row r="334" spans="2:2" x14ac:dyDescent="0.25">
      <c r="B334" s="120"/>
    </row>
    <row r="335" spans="2:2" x14ac:dyDescent="0.25">
      <c r="B335" s="120"/>
    </row>
    <row r="336" spans="2:2" x14ac:dyDescent="0.25">
      <c r="B336" s="120"/>
    </row>
    <row r="337" spans="2:2" x14ac:dyDescent="0.25">
      <c r="B337" s="120"/>
    </row>
    <row r="338" spans="2:2" x14ac:dyDescent="0.25">
      <c r="B338" s="120"/>
    </row>
    <row r="339" spans="2:2" x14ac:dyDescent="0.25">
      <c r="B339" s="120"/>
    </row>
    <row r="340" spans="2:2" x14ac:dyDescent="0.25">
      <c r="B340" s="120"/>
    </row>
    <row r="341" spans="2:2" x14ac:dyDescent="0.25">
      <c r="B341" s="120"/>
    </row>
    <row r="342" spans="2:2" x14ac:dyDescent="0.25">
      <c r="B342" s="120"/>
    </row>
    <row r="343" spans="2:2" x14ac:dyDescent="0.25">
      <c r="B343" s="120"/>
    </row>
    <row r="344" spans="2:2" x14ac:dyDescent="0.25">
      <c r="B344" s="120"/>
    </row>
    <row r="345" spans="2:2" x14ac:dyDescent="0.25">
      <c r="B345" s="120"/>
    </row>
    <row r="346" spans="2:2" x14ac:dyDescent="0.25">
      <c r="B346" s="120"/>
    </row>
    <row r="347" spans="2:2" x14ac:dyDescent="0.25">
      <c r="B347" s="120"/>
    </row>
    <row r="348" spans="2:2" x14ac:dyDescent="0.25">
      <c r="B348" s="120"/>
    </row>
    <row r="349" spans="2:2" x14ac:dyDescent="0.25">
      <c r="B349" s="120"/>
    </row>
    <row r="350" spans="2:2" x14ac:dyDescent="0.25">
      <c r="B350" s="120"/>
    </row>
    <row r="351" spans="2:2" x14ac:dyDescent="0.25">
      <c r="B351" s="120"/>
    </row>
    <row r="352" spans="2:2" x14ac:dyDescent="0.25">
      <c r="B352" s="120"/>
    </row>
    <row r="353" spans="2:2" x14ac:dyDescent="0.25">
      <c r="B353" s="120"/>
    </row>
    <row r="354" spans="2:2" x14ac:dyDescent="0.25">
      <c r="B354" s="120"/>
    </row>
    <row r="355" spans="2:2" x14ac:dyDescent="0.25">
      <c r="B355" s="120"/>
    </row>
    <row r="356" spans="2:2" x14ac:dyDescent="0.25">
      <c r="B356" s="120"/>
    </row>
    <row r="357" spans="2:2" x14ac:dyDescent="0.25">
      <c r="B357" s="120"/>
    </row>
    <row r="358" spans="2:2" x14ac:dyDescent="0.25">
      <c r="B358" s="120"/>
    </row>
    <row r="359" spans="2:2" x14ac:dyDescent="0.25">
      <c r="B359" s="120"/>
    </row>
    <row r="360" spans="2:2" x14ac:dyDescent="0.25">
      <c r="B360" s="120"/>
    </row>
    <row r="361" spans="2:2" x14ac:dyDescent="0.25">
      <c r="B361" s="120"/>
    </row>
    <row r="362" spans="2:2" x14ac:dyDescent="0.25">
      <c r="B362" s="120"/>
    </row>
    <row r="363" spans="2:2" x14ac:dyDescent="0.25">
      <c r="B363" s="120"/>
    </row>
    <row r="364" spans="2:2" x14ac:dyDescent="0.25">
      <c r="B364" s="120"/>
    </row>
    <row r="365" spans="2:2" x14ac:dyDescent="0.25">
      <c r="B365" s="120"/>
    </row>
    <row r="366" spans="2:2" x14ac:dyDescent="0.25">
      <c r="B366" s="120"/>
    </row>
    <row r="367" spans="2:2" x14ac:dyDescent="0.25">
      <c r="B367" s="120"/>
    </row>
    <row r="368" spans="2:2" x14ac:dyDescent="0.25">
      <c r="B368" s="120"/>
    </row>
    <row r="369" spans="2:2" x14ac:dyDescent="0.25">
      <c r="B369" s="120"/>
    </row>
    <row r="370" spans="2:2" x14ac:dyDescent="0.25">
      <c r="B370" s="120"/>
    </row>
    <row r="371" spans="2:2" x14ac:dyDescent="0.25">
      <c r="B371" s="120"/>
    </row>
    <row r="372" spans="2:2" x14ac:dyDescent="0.25">
      <c r="B372" s="120"/>
    </row>
    <row r="373" spans="2:2" x14ac:dyDescent="0.25">
      <c r="B373" s="120"/>
    </row>
    <row r="374" spans="2:2" x14ac:dyDescent="0.25">
      <c r="B374" s="120"/>
    </row>
    <row r="375" spans="2:2" x14ac:dyDescent="0.25">
      <c r="B375" s="120"/>
    </row>
    <row r="376" spans="2:2" x14ac:dyDescent="0.25">
      <c r="B376" s="120"/>
    </row>
    <row r="377" spans="2:2" x14ac:dyDescent="0.25">
      <c r="B377" s="120"/>
    </row>
    <row r="378" spans="2:2" x14ac:dyDescent="0.25">
      <c r="B378" s="120"/>
    </row>
    <row r="379" spans="2:2" x14ac:dyDescent="0.25">
      <c r="B379" s="120"/>
    </row>
    <row r="380" spans="2:2" x14ac:dyDescent="0.25">
      <c r="B380" s="120"/>
    </row>
    <row r="381" spans="2:2" x14ac:dyDescent="0.25">
      <c r="B381" s="120"/>
    </row>
    <row r="382" spans="2:2" x14ac:dyDescent="0.25">
      <c r="B382" s="120"/>
    </row>
    <row r="383" spans="2:2" x14ac:dyDescent="0.25">
      <c r="B383" s="120"/>
    </row>
    <row r="384" spans="2:2" x14ac:dyDescent="0.25">
      <c r="B384" s="120"/>
    </row>
    <row r="385" spans="2:2" x14ac:dyDescent="0.25">
      <c r="B385" s="120"/>
    </row>
    <row r="386" spans="2:2" x14ac:dyDescent="0.25">
      <c r="B386" s="120"/>
    </row>
    <row r="387" spans="2:2" x14ac:dyDescent="0.25">
      <c r="B387" s="120"/>
    </row>
    <row r="388" spans="2:2" x14ac:dyDescent="0.25">
      <c r="B388" s="120"/>
    </row>
    <row r="389" spans="2:2" x14ac:dyDescent="0.25">
      <c r="B389" s="120"/>
    </row>
    <row r="390" spans="2:2" x14ac:dyDescent="0.25">
      <c r="B390" s="120"/>
    </row>
    <row r="391" spans="2:2" x14ac:dyDescent="0.25">
      <c r="B391" s="120"/>
    </row>
    <row r="392" spans="2:2" x14ac:dyDescent="0.25">
      <c r="B392" s="120"/>
    </row>
    <row r="393" spans="2:2" x14ac:dyDescent="0.25">
      <c r="B393" s="120"/>
    </row>
    <row r="394" spans="2:2" x14ac:dyDescent="0.25">
      <c r="B394" s="120"/>
    </row>
    <row r="395" spans="2:2" x14ac:dyDescent="0.25">
      <c r="B395" s="120"/>
    </row>
    <row r="396" spans="2:2" x14ac:dyDescent="0.25">
      <c r="B396" s="120"/>
    </row>
    <row r="397" spans="2:2" x14ac:dyDescent="0.25">
      <c r="B397" s="120"/>
    </row>
    <row r="398" spans="2:2" x14ac:dyDescent="0.25">
      <c r="B398" s="120"/>
    </row>
    <row r="399" spans="2:2" x14ac:dyDescent="0.25">
      <c r="B399" s="120"/>
    </row>
    <row r="400" spans="2:2" x14ac:dyDescent="0.25">
      <c r="B400" s="120"/>
    </row>
    <row r="401" spans="2:2" x14ac:dyDescent="0.25">
      <c r="B401" s="120"/>
    </row>
    <row r="402" spans="2:2" x14ac:dyDescent="0.25">
      <c r="B402" s="120"/>
    </row>
    <row r="403" spans="2:2" x14ac:dyDescent="0.25">
      <c r="B403" s="120"/>
    </row>
    <row r="404" spans="2:2" x14ac:dyDescent="0.25">
      <c r="B404" s="120"/>
    </row>
    <row r="405" spans="2:2" x14ac:dyDescent="0.25">
      <c r="B405" s="120"/>
    </row>
    <row r="406" spans="2:2" x14ac:dyDescent="0.25">
      <c r="B406" s="120"/>
    </row>
    <row r="407" spans="2:2" x14ac:dyDescent="0.25">
      <c r="B407" s="120"/>
    </row>
    <row r="408" spans="2:2" x14ac:dyDescent="0.25">
      <c r="B408" s="120"/>
    </row>
    <row r="409" spans="2:2" x14ac:dyDescent="0.25">
      <c r="B409" s="120"/>
    </row>
    <row r="410" spans="2:2" x14ac:dyDescent="0.25">
      <c r="B410" s="120"/>
    </row>
    <row r="411" spans="2:2" x14ac:dyDescent="0.25">
      <c r="B411" s="120"/>
    </row>
    <row r="412" spans="2:2" x14ac:dyDescent="0.25">
      <c r="B412" s="120"/>
    </row>
    <row r="413" spans="2:2" x14ac:dyDescent="0.25">
      <c r="B413" s="120"/>
    </row>
    <row r="414" spans="2:2" x14ac:dyDescent="0.25">
      <c r="B414" s="120"/>
    </row>
    <row r="415" spans="2:2" x14ac:dyDescent="0.25">
      <c r="B415" s="120"/>
    </row>
    <row r="416" spans="2:2" x14ac:dyDescent="0.25">
      <c r="B416" s="120"/>
    </row>
    <row r="417" spans="2:2" x14ac:dyDescent="0.25">
      <c r="B417" s="120"/>
    </row>
    <row r="418" spans="2:2" x14ac:dyDescent="0.25">
      <c r="B418" s="120"/>
    </row>
    <row r="419" spans="2:2" x14ac:dyDescent="0.25">
      <c r="B419" s="120"/>
    </row>
    <row r="420" spans="2:2" x14ac:dyDescent="0.25">
      <c r="B420" s="120"/>
    </row>
    <row r="421" spans="2:2" x14ac:dyDescent="0.25">
      <c r="B421" s="120"/>
    </row>
    <row r="422" spans="2:2" x14ac:dyDescent="0.25">
      <c r="B422" s="120"/>
    </row>
    <row r="423" spans="2:2" x14ac:dyDescent="0.25">
      <c r="B423" s="120"/>
    </row>
    <row r="424" spans="2:2" x14ac:dyDescent="0.25">
      <c r="B424" s="120"/>
    </row>
    <row r="425" spans="2:2" x14ac:dyDescent="0.25">
      <c r="B425" s="120"/>
    </row>
    <row r="426" spans="2:2" x14ac:dyDescent="0.25">
      <c r="B426" s="120"/>
    </row>
    <row r="427" spans="2:2" x14ac:dyDescent="0.25">
      <c r="B427" s="120"/>
    </row>
    <row r="428" spans="2:2" x14ac:dyDescent="0.25">
      <c r="B428" s="120"/>
    </row>
    <row r="429" spans="2:2" x14ac:dyDescent="0.25">
      <c r="B429" s="120"/>
    </row>
    <row r="430" spans="2:2" x14ac:dyDescent="0.25">
      <c r="B430" s="120"/>
    </row>
    <row r="431" spans="2:2" x14ac:dyDescent="0.25">
      <c r="B431" s="120"/>
    </row>
    <row r="432" spans="2:2" x14ac:dyDescent="0.25">
      <c r="B432" s="120"/>
    </row>
    <row r="433" spans="2:2" x14ac:dyDescent="0.25">
      <c r="B433" s="120"/>
    </row>
    <row r="434" spans="2:2" x14ac:dyDescent="0.25">
      <c r="B434" s="120"/>
    </row>
    <row r="435" spans="2:2" x14ac:dyDescent="0.25">
      <c r="B435" s="120"/>
    </row>
    <row r="436" spans="2:2" x14ac:dyDescent="0.25">
      <c r="B436" s="120"/>
    </row>
    <row r="437" spans="2:2" x14ac:dyDescent="0.25">
      <c r="B437" s="120"/>
    </row>
    <row r="438" spans="2:2" x14ac:dyDescent="0.25">
      <c r="B438" s="120"/>
    </row>
    <row r="439" spans="2:2" x14ac:dyDescent="0.25">
      <c r="B439" s="120"/>
    </row>
    <row r="440" spans="2:2" x14ac:dyDescent="0.25">
      <c r="B440" s="120"/>
    </row>
    <row r="441" spans="2:2" x14ac:dyDescent="0.25">
      <c r="B441" s="120"/>
    </row>
    <row r="442" spans="2:2" x14ac:dyDescent="0.25">
      <c r="B442" s="120"/>
    </row>
    <row r="443" spans="2:2" x14ac:dyDescent="0.25">
      <c r="B443" s="120"/>
    </row>
    <row r="444" spans="2:2" x14ac:dyDescent="0.25">
      <c r="B444" s="120"/>
    </row>
    <row r="445" spans="2:2" x14ac:dyDescent="0.25">
      <c r="B445" s="120"/>
    </row>
    <row r="446" spans="2:2" x14ac:dyDescent="0.25">
      <c r="B446" s="120"/>
    </row>
    <row r="447" spans="2:2" x14ac:dyDescent="0.25">
      <c r="B447" s="120"/>
    </row>
    <row r="448" spans="2:2" x14ac:dyDescent="0.25">
      <c r="B448" s="120"/>
    </row>
    <row r="449" spans="2:2" x14ac:dyDescent="0.25">
      <c r="B449" s="120"/>
    </row>
    <row r="450" spans="2:2" x14ac:dyDescent="0.25">
      <c r="B450" s="120"/>
    </row>
    <row r="451" spans="2:2" x14ac:dyDescent="0.25">
      <c r="B451" s="120"/>
    </row>
    <row r="452" spans="2:2" x14ac:dyDescent="0.25">
      <c r="B452" s="120"/>
    </row>
    <row r="453" spans="2:2" x14ac:dyDescent="0.25">
      <c r="B453" s="120"/>
    </row>
    <row r="454" spans="2:2" x14ac:dyDescent="0.25">
      <c r="B454" s="120"/>
    </row>
    <row r="455" spans="2:2" x14ac:dyDescent="0.25">
      <c r="B455" s="120"/>
    </row>
    <row r="456" spans="2:2" x14ac:dyDescent="0.25">
      <c r="B456" s="120"/>
    </row>
    <row r="457" spans="2:2" x14ac:dyDescent="0.25">
      <c r="B457" s="120"/>
    </row>
    <row r="458" spans="2:2" x14ac:dyDescent="0.25">
      <c r="B458" s="120"/>
    </row>
    <row r="459" spans="2:2" x14ac:dyDescent="0.25">
      <c r="B459" s="120"/>
    </row>
    <row r="460" spans="2:2" x14ac:dyDescent="0.25">
      <c r="B460" s="120"/>
    </row>
    <row r="461" spans="2:2" x14ac:dyDescent="0.25">
      <c r="B461" s="120"/>
    </row>
    <row r="462" spans="2:2" x14ac:dyDescent="0.25">
      <c r="B462" s="120"/>
    </row>
    <row r="463" spans="2:2" x14ac:dyDescent="0.25">
      <c r="B463" s="120"/>
    </row>
    <row r="464" spans="2:2" x14ac:dyDescent="0.25">
      <c r="B464" s="120"/>
    </row>
    <row r="465" spans="2:2" x14ac:dyDescent="0.25">
      <c r="B465" s="120"/>
    </row>
    <row r="466" spans="2:2" x14ac:dyDescent="0.25">
      <c r="B466" s="120"/>
    </row>
    <row r="467" spans="2:2" x14ac:dyDescent="0.25">
      <c r="B467" s="120"/>
    </row>
    <row r="468" spans="2:2" x14ac:dyDescent="0.25">
      <c r="B468" s="120"/>
    </row>
    <row r="469" spans="2:2" x14ac:dyDescent="0.25">
      <c r="B469" s="120"/>
    </row>
    <row r="470" spans="2:2" x14ac:dyDescent="0.25">
      <c r="B470" s="120"/>
    </row>
    <row r="471" spans="2:2" x14ac:dyDescent="0.25">
      <c r="B471" s="120"/>
    </row>
    <row r="472" spans="2:2" x14ac:dyDescent="0.25">
      <c r="B472" s="120"/>
    </row>
    <row r="473" spans="2:2" x14ac:dyDescent="0.25">
      <c r="B473" s="120"/>
    </row>
    <row r="474" spans="2:2" x14ac:dyDescent="0.25">
      <c r="B474" s="120"/>
    </row>
    <row r="475" spans="2:2" x14ac:dyDescent="0.25">
      <c r="B475" s="120"/>
    </row>
    <row r="476" spans="2:2" x14ac:dyDescent="0.25">
      <c r="B476" s="120"/>
    </row>
    <row r="477" spans="2:2" x14ac:dyDescent="0.25">
      <c r="B477" s="120"/>
    </row>
    <row r="478" spans="2:2" x14ac:dyDescent="0.25">
      <c r="B478" s="120"/>
    </row>
    <row r="479" spans="2:2" x14ac:dyDescent="0.25">
      <c r="B479" s="120"/>
    </row>
    <row r="480" spans="2:2" x14ac:dyDescent="0.25">
      <c r="B480" s="120"/>
    </row>
    <row r="481" spans="2:2" x14ac:dyDescent="0.25">
      <c r="B481" s="120"/>
    </row>
    <row r="482" spans="2:2" x14ac:dyDescent="0.25">
      <c r="B482" s="120"/>
    </row>
    <row r="483" spans="2:2" x14ac:dyDescent="0.25">
      <c r="B483" s="120"/>
    </row>
    <row r="484" spans="2:2" x14ac:dyDescent="0.25">
      <c r="B484" s="120"/>
    </row>
    <row r="485" spans="2:2" x14ac:dyDescent="0.25">
      <c r="B485" s="120"/>
    </row>
    <row r="486" spans="2:2" x14ac:dyDescent="0.25">
      <c r="B486" s="120"/>
    </row>
    <row r="487" spans="2:2" x14ac:dyDescent="0.25">
      <c r="B487" s="120"/>
    </row>
    <row r="488" spans="2:2" x14ac:dyDescent="0.25">
      <c r="B488" s="120"/>
    </row>
    <row r="489" spans="2:2" x14ac:dyDescent="0.25">
      <c r="B489" s="120"/>
    </row>
    <row r="490" spans="2:2" x14ac:dyDescent="0.25">
      <c r="B490" s="120"/>
    </row>
    <row r="491" spans="2:2" x14ac:dyDescent="0.25">
      <c r="B491" s="120"/>
    </row>
    <row r="492" spans="2:2" x14ac:dyDescent="0.25">
      <c r="B492" s="120"/>
    </row>
    <row r="493" spans="2:2" x14ac:dyDescent="0.25">
      <c r="B493" s="120"/>
    </row>
    <row r="494" spans="2:2" x14ac:dyDescent="0.25">
      <c r="B494" s="120"/>
    </row>
    <row r="495" spans="2:2" x14ac:dyDescent="0.25">
      <c r="B495" s="120"/>
    </row>
    <row r="496" spans="2:2" x14ac:dyDescent="0.25">
      <c r="B496" s="120"/>
    </row>
    <row r="497" spans="2:2" x14ac:dyDescent="0.25">
      <c r="B497" s="120"/>
    </row>
    <row r="498" spans="2:2" x14ac:dyDescent="0.25">
      <c r="B498" s="120"/>
    </row>
    <row r="499" spans="2:2" x14ac:dyDescent="0.25">
      <c r="B499" s="120"/>
    </row>
    <row r="500" spans="2:2" x14ac:dyDescent="0.25">
      <c r="B500" s="120"/>
    </row>
    <row r="501" spans="2:2" x14ac:dyDescent="0.25">
      <c r="B501" s="120"/>
    </row>
    <row r="502" spans="2:2" x14ac:dyDescent="0.25">
      <c r="B502" s="120"/>
    </row>
    <row r="503" spans="2:2" x14ac:dyDescent="0.25">
      <c r="B503" s="120"/>
    </row>
    <row r="504" spans="2:2" x14ac:dyDescent="0.25">
      <c r="B504" s="120"/>
    </row>
    <row r="505" spans="2:2" x14ac:dyDescent="0.25">
      <c r="B505" s="120"/>
    </row>
    <row r="506" spans="2:2" x14ac:dyDescent="0.25">
      <c r="B506" s="120"/>
    </row>
    <row r="507" spans="2:2" x14ac:dyDescent="0.25">
      <c r="B507" s="120"/>
    </row>
    <row r="508" spans="2:2" x14ac:dyDescent="0.25">
      <c r="B508" s="120"/>
    </row>
    <row r="509" spans="2:2" x14ac:dyDescent="0.25">
      <c r="B509" s="120"/>
    </row>
    <row r="510" spans="2:2" x14ac:dyDescent="0.25">
      <c r="B510" s="120"/>
    </row>
    <row r="511" spans="2:2" x14ac:dyDescent="0.25">
      <c r="B511" s="120"/>
    </row>
    <row r="512" spans="2:2" x14ac:dyDescent="0.25">
      <c r="B512" s="120"/>
    </row>
    <row r="513" spans="2:2" x14ac:dyDescent="0.25">
      <c r="B513" s="120"/>
    </row>
    <row r="514" spans="2:2" x14ac:dyDescent="0.25">
      <c r="B514" s="120"/>
    </row>
    <row r="515" spans="2:2" x14ac:dyDescent="0.25">
      <c r="B515" s="120"/>
    </row>
    <row r="516" spans="2:2" x14ac:dyDescent="0.25">
      <c r="B516" s="120"/>
    </row>
    <row r="517" spans="2:2" x14ac:dyDescent="0.25">
      <c r="B517" s="120"/>
    </row>
    <row r="518" spans="2:2" x14ac:dyDescent="0.25">
      <c r="B518" s="120"/>
    </row>
    <row r="519" spans="2:2" x14ac:dyDescent="0.25">
      <c r="B519" s="120"/>
    </row>
    <row r="520" spans="2:2" x14ac:dyDescent="0.25">
      <c r="B520" s="120"/>
    </row>
    <row r="521" spans="2:2" x14ac:dyDescent="0.25">
      <c r="B521" s="120"/>
    </row>
    <row r="522" spans="2:2" x14ac:dyDescent="0.25">
      <c r="B522" s="120"/>
    </row>
    <row r="523" spans="2:2" x14ac:dyDescent="0.25">
      <c r="B523" s="120"/>
    </row>
    <row r="524" spans="2:2" x14ac:dyDescent="0.25">
      <c r="B524" s="120"/>
    </row>
    <row r="525" spans="2:2" x14ac:dyDescent="0.25">
      <c r="B525" s="120"/>
    </row>
    <row r="526" spans="2:2" x14ac:dyDescent="0.25">
      <c r="B526" s="120"/>
    </row>
    <row r="527" spans="2:2" x14ac:dyDescent="0.25">
      <c r="B527" s="120"/>
    </row>
    <row r="528" spans="2:2" x14ac:dyDescent="0.25">
      <c r="B528" s="120"/>
    </row>
    <row r="529" spans="2:2" x14ac:dyDescent="0.25">
      <c r="B529" s="120"/>
    </row>
    <row r="530" spans="2:2" x14ac:dyDescent="0.25">
      <c r="B530" s="120"/>
    </row>
    <row r="531" spans="2:2" x14ac:dyDescent="0.25">
      <c r="B531" s="120"/>
    </row>
    <row r="532" spans="2:2" x14ac:dyDescent="0.25">
      <c r="B532" s="120"/>
    </row>
    <row r="533" spans="2:2" x14ac:dyDescent="0.25">
      <c r="B533" s="120"/>
    </row>
    <row r="534" spans="2:2" x14ac:dyDescent="0.25">
      <c r="B534" s="120"/>
    </row>
    <row r="535" spans="2:2" x14ac:dyDescent="0.25">
      <c r="B535" s="120"/>
    </row>
    <row r="536" spans="2:2" x14ac:dyDescent="0.25">
      <c r="B536" s="120"/>
    </row>
    <row r="537" spans="2:2" x14ac:dyDescent="0.25">
      <c r="B537" s="120"/>
    </row>
    <row r="538" spans="2:2" x14ac:dyDescent="0.25">
      <c r="B538" s="120"/>
    </row>
    <row r="539" spans="2:2" x14ac:dyDescent="0.25">
      <c r="B539" s="120"/>
    </row>
    <row r="540" spans="2:2" x14ac:dyDescent="0.25">
      <c r="B540" s="120"/>
    </row>
    <row r="541" spans="2:2" x14ac:dyDescent="0.25">
      <c r="B541" s="120"/>
    </row>
    <row r="542" spans="2:2" x14ac:dyDescent="0.25">
      <c r="B542" s="120"/>
    </row>
    <row r="543" spans="2:2" x14ac:dyDescent="0.25">
      <c r="B543" s="120"/>
    </row>
    <row r="544" spans="2:2" x14ac:dyDescent="0.25">
      <c r="B544" s="120"/>
    </row>
    <row r="545" spans="2:2" x14ac:dyDescent="0.25">
      <c r="B545" s="120"/>
    </row>
    <row r="546" spans="2:2" x14ac:dyDescent="0.25">
      <c r="B546" s="120"/>
    </row>
    <row r="547" spans="2:2" x14ac:dyDescent="0.25">
      <c r="B547" s="120"/>
    </row>
    <row r="548" spans="2:2" x14ac:dyDescent="0.25">
      <c r="B548" s="120"/>
    </row>
    <row r="549" spans="2:2" x14ac:dyDescent="0.25">
      <c r="B549" s="120"/>
    </row>
    <row r="550" spans="2:2" x14ac:dyDescent="0.25">
      <c r="B550" s="120"/>
    </row>
    <row r="551" spans="2:2" x14ac:dyDescent="0.25">
      <c r="B551" s="120"/>
    </row>
    <row r="552" spans="2:2" x14ac:dyDescent="0.25">
      <c r="B552" s="120"/>
    </row>
    <row r="553" spans="2:2" x14ac:dyDescent="0.25">
      <c r="B553" s="120"/>
    </row>
    <row r="554" spans="2:2" x14ac:dyDescent="0.25">
      <c r="B554" s="120"/>
    </row>
    <row r="555" spans="2:2" x14ac:dyDescent="0.25">
      <c r="B555" s="120"/>
    </row>
    <row r="556" spans="2:2" x14ac:dyDescent="0.25">
      <c r="B556" s="120"/>
    </row>
    <row r="557" spans="2:2" x14ac:dyDescent="0.25">
      <c r="B557" s="120"/>
    </row>
    <row r="558" spans="2:2" x14ac:dyDescent="0.25">
      <c r="B558" s="120"/>
    </row>
    <row r="559" spans="2:2" x14ac:dyDescent="0.25">
      <c r="B559" s="120"/>
    </row>
    <row r="560" spans="2:2" x14ac:dyDescent="0.25">
      <c r="B560" s="120"/>
    </row>
    <row r="561" spans="2:2" x14ac:dyDescent="0.25">
      <c r="B561" s="120"/>
    </row>
    <row r="562" spans="2:2" x14ac:dyDescent="0.25">
      <c r="B562" s="120"/>
    </row>
    <row r="563" spans="2:2" x14ac:dyDescent="0.25">
      <c r="B563" s="120"/>
    </row>
    <row r="564" spans="2:2" x14ac:dyDescent="0.25">
      <c r="B564" s="120"/>
    </row>
    <row r="565" spans="2:2" x14ac:dyDescent="0.25">
      <c r="B565" s="120"/>
    </row>
    <row r="566" spans="2:2" x14ac:dyDescent="0.25">
      <c r="B566" s="120"/>
    </row>
    <row r="567" spans="2:2" x14ac:dyDescent="0.25">
      <c r="B567" s="120"/>
    </row>
    <row r="568" spans="2:2" x14ac:dyDescent="0.25">
      <c r="B568" s="120"/>
    </row>
    <row r="569" spans="2:2" x14ac:dyDescent="0.25">
      <c r="B569" s="120"/>
    </row>
    <row r="570" spans="2:2" x14ac:dyDescent="0.25">
      <c r="B570" s="120"/>
    </row>
    <row r="571" spans="2:2" x14ac:dyDescent="0.25">
      <c r="B571" s="120"/>
    </row>
    <row r="572" spans="2:2" x14ac:dyDescent="0.25">
      <c r="B572" s="120"/>
    </row>
    <row r="573" spans="2:2" x14ac:dyDescent="0.25">
      <c r="B573" s="120"/>
    </row>
    <row r="574" spans="2:2" x14ac:dyDescent="0.25">
      <c r="B574" s="120"/>
    </row>
    <row r="575" spans="2:2" x14ac:dyDescent="0.25">
      <c r="B575" s="120"/>
    </row>
    <row r="576" spans="2:2" x14ac:dyDescent="0.25">
      <c r="B576" s="120"/>
    </row>
    <row r="577" spans="2:2" x14ac:dyDescent="0.25">
      <c r="B577" s="120"/>
    </row>
    <row r="578" spans="2:2" x14ac:dyDescent="0.25">
      <c r="B578" s="120"/>
    </row>
    <row r="579" spans="2:2" x14ac:dyDescent="0.25">
      <c r="B579" s="120"/>
    </row>
    <row r="580" spans="2:2" x14ac:dyDescent="0.25">
      <c r="B580" s="120"/>
    </row>
    <row r="581" spans="2:2" x14ac:dyDescent="0.25">
      <c r="B581" s="120"/>
    </row>
    <row r="582" spans="2:2" x14ac:dyDescent="0.25">
      <c r="B582" s="120"/>
    </row>
    <row r="583" spans="2:2" x14ac:dyDescent="0.25">
      <c r="B583" s="120"/>
    </row>
    <row r="584" spans="2:2" x14ac:dyDescent="0.25">
      <c r="B584" s="120"/>
    </row>
    <row r="585" spans="2:2" x14ac:dyDescent="0.25">
      <c r="B585" s="120"/>
    </row>
    <row r="586" spans="2:2" x14ac:dyDescent="0.25">
      <c r="B586" s="120"/>
    </row>
    <row r="587" spans="2:2" x14ac:dyDescent="0.25">
      <c r="B587" s="120"/>
    </row>
    <row r="588" spans="2:2" x14ac:dyDescent="0.25">
      <c r="B588" s="120"/>
    </row>
    <row r="589" spans="2:2" x14ac:dyDescent="0.25">
      <c r="B589" s="120"/>
    </row>
    <row r="590" spans="2:2" x14ac:dyDescent="0.25">
      <c r="B590" s="120"/>
    </row>
    <row r="591" spans="2:2" x14ac:dyDescent="0.25">
      <c r="B591" s="120"/>
    </row>
    <row r="592" spans="2:2" x14ac:dyDescent="0.25">
      <c r="B592" s="120"/>
    </row>
    <row r="593" spans="2:2" x14ac:dyDescent="0.25">
      <c r="B593" s="120"/>
    </row>
    <row r="594" spans="2:2" x14ac:dyDescent="0.25">
      <c r="B594" s="120"/>
    </row>
    <row r="595" spans="2:2" x14ac:dyDescent="0.25">
      <c r="B595" s="120"/>
    </row>
    <row r="596" spans="2:2" x14ac:dyDescent="0.25">
      <c r="B596" s="120"/>
    </row>
    <row r="597" spans="2:2" x14ac:dyDescent="0.25">
      <c r="B597" s="120"/>
    </row>
    <row r="598" spans="2:2" x14ac:dyDescent="0.25">
      <c r="B598" s="120"/>
    </row>
    <row r="599" spans="2:2" x14ac:dyDescent="0.25">
      <c r="B599" s="120"/>
    </row>
    <row r="600" spans="2:2" x14ac:dyDescent="0.25">
      <c r="B600" s="120"/>
    </row>
    <row r="601" spans="2:2" x14ac:dyDescent="0.25">
      <c r="B601" s="120"/>
    </row>
    <row r="602" spans="2:2" x14ac:dyDescent="0.25">
      <c r="B602" s="120"/>
    </row>
    <row r="603" spans="2:2" x14ac:dyDescent="0.25">
      <c r="B603" s="120"/>
    </row>
    <row r="604" spans="2:2" x14ac:dyDescent="0.25">
      <c r="B604" s="120"/>
    </row>
    <row r="605" spans="2:2" x14ac:dyDescent="0.25">
      <c r="B605" s="120"/>
    </row>
    <row r="606" spans="2:2" x14ac:dyDescent="0.25">
      <c r="B606" s="120"/>
    </row>
    <row r="607" spans="2:2" x14ac:dyDescent="0.25">
      <c r="B607" s="120"/>
    </row>
    <row r="608" spans="2:2" x14ac:dyDescent="0.25">
      <c r="B608" s="120"/>
    </row>
    <row r="609" spans="2:2" x14ac:dyDescent="0.25">
      <c r="B609" s="120"/>
    </row>
    <row r="610" spans="2:2" x14ac:dyDescent="0.25">
      <c r="B610" s="120"/>
    </row>
    <row r="611" spans="2:2" x14ac:dyDescent="0.25">
      <c r="B611" s="120"/>
    </row>
    <row r="612" spans="2:2" x14ac:dyDescent="0.25">
      <c r="B612" s="120"/>
    </row>
    <row r="613" spans="2:2" x14ac:dyDescent="0.25">
      <c r="B613" s="120"/>
    </row>
    <row r="614" spans="2:2" x14ac:dyDescent="0.25">
      <c r="B614" s="120"/>
    </row>
    <row r="615" spans="2:2" x14ac:dyDescent="0.25">
      <c r="B615" s="120"/>
    </row>
    <row r="616" spans="2:2" x14ac:dyDescent="0.25">
      <c r="B616" s="120"/>
    </row>
    <row r="617" spans="2:2" x14ac:dyDescent="0.25">
      <c r="B617" s="120"/>
    </row>
    <row r="618" spans="2:2" x14ac:dyDescent="0.25">
      <c r="B618" s="120"/>
    </row>
    <row r="619" spans="2:2" x14ac:dyDescent="0.25">
      <c r="B619" s="120"/>
    </row>
    <row r="620" spans="2:2" x14ac:dyDescent="0.25">
      <c r="B620" s="120"/>
    </row>
    <row r="621" spans="2:2" x14ac:dyDescent="0.25">
      <c r="B621" s="120"/>
    </row>
    <row r="622" spans="2:2" x14ac:dyDescent="0.25">
      <c r="B622" s="120"/>
    </row>
    <row r="623" spans="2:2" x14ac:dyDescent="0.25">
      <c r="B623" s="120"/>
    </row>
    <row r="624" spans="2:2" x14ac:dyDescent="0.25">
      <c r="B624" s="120"/>
    </row>
    <row r="625" spans="2:2" x14ac:dyDescent="0.25">
      <c r="B625" s="120"/>
    </row>
    <row r="626" spans="2:2" x14ac:dyDescent="0.25">
      <c r="B626" s="120"/>
    </row>
    <row r="627" spans="2:2" x14ac:dyDescent="0.25">
      <c r="B627" s="120"/>
    </row>
    <row r="628" spans="2:2" x14ac:dyDescent="0.25">
      <c r="B628" s="120"/>
    </row>
    <row r="629" spans="2:2" x14ac:dyDescent="0.25">
      <c r="B629" s="120"/>
    </row>
    <row r="630" spans="2:2" x14ac:dyDescent="0.25">
      <c r="B630" s="120"/>
    </row>
    <row r="631" spans="2:2" x14ac:dyDescent="0.25">
      <c r="B631" s="120"/>
    </row>
    <row r="632" spans="2:2" x14ac:dyDescent="0.25">
      <c r="B632" s="120"/>
    </row>
    <row r="633" spans="2:2" x14ac:dyDescent="0.25">
      <c r="B633" s="120"/>
    </row>
    <row r="634" spans="2:2" x14ac:dyDescent="0.25">
      <c r="B634" s="120"/>
    </row>
    <row r="635" spans="2:2" x14ac:dyDescent="0.25">
      <c r="B635" s="120"/>
    </row>
    <row r="636" spans="2:2" x14ac:dyDescent="0.25">
      <c r="B636" s="120"/>
    </row>
    <row r="637" spans="2:2" x14ac:dyDescent="0.25">
      <c r="B637" s="120"/>
    </row>
    <row r="638" spans="2:2" x14ac:dyDescent="0.25">
      <c r="B638" s="120"/>
    </row>
    <row r="639" spans="2:2" x14ac:dyDescent="0.25">
      <c r="B639" s="120"/>
    </row>
    <row r="640" spans="2:2" x14ac:dyDescent="0.25">
      <c r="B640" s="120"/>
    </row>
    <row r="641" spans="2:2" x14ac:dyDescent="0.25">
      <c r="B641" s="120"/>
    </row>
    <row r="642" spans="2:2" x14ac:dyDescent="0.25">
      <c r="B642" s="120"/>
    </row>
    <row r="643" spans="2:2" x14ac:dyDescent="0.25">
      <c r="B643" s="120"/>
    </row>
    <row r="644" spans="2:2" x14ac:dyDescent="0.25">
      <c r="B644" s="120"/>
    </row>
    <row r="645" spans="2:2" x14ac:dyDescent="0.25">
      <c r="B645" s="120"/>
    </row>
    <row r="646" spans="2:2" x14ac:dyDescent="0.25">
      <c r="B646" s="120"/>
    </row>
    <row r="647" spans="2:2" x14ac:dyDescent="0.25">
      <c r="B647" s="120"/>
    </row>
    <row r="648" spans="2:2" x14ac:dyDescent="0.25">
      <c r="B648" s="120"/>
    </row>
    <row r="649" spans="2:2" x14ac:dyDescent="0.25">
      <c r="B649" s="120"/>
    </row>
    <row r="650" spans="2:2" x14ac:dyDescent="0.25">
      <c r="B650" s="120"/>
    </row>
    <row r="651" spans="2:2" x14ac:dyDescent="0.25">
      <c r="B651" s="120"/>
    </row>
    <row r="652" spans="2:2" x14ac:dyDescent="0.25">
      <c r="B652" s="120"/>
    </row>
    <row r="653" spans="2:2" x14ac:dyDescent="0.25">
      <c r="B653" s="120"/>
    </row>
    <row r="654" spans="2:2" x14ac:dyDescent="0.25">
      <c r="B654" s="120"/>
    </row>
    <row r="655" spans="2:2" x14ac:dyDescent="0.25">
      <c r="B655" s="120"/>
    </row>
    <row r="656" spans="2:2" x14ac:dyDescent="0.25">
      <c r="B656" s="120"/>
    </row>
    <row r="657" spans="2:2" x14ac:dyDescent="0.25">
      <c r="B657" s="120"/>
    </row>
    <row r="658" spans="2:2" x14ac:dyDescent="0.25">
      <c r="B658" s="120"/>
    </row>
    <row r="659" spans="2:2" x14ac:dyDescent="0.25">
      <c r="B659" s="120"/>
    </row>
    <row r="660" spans="2:2" x14ac:dyDescent="0.25">
      <c r="B660" s="120"/>
    </row>
    <row r="661" spans="2:2" x14ac:dyDescent="0.25">
      <c r="B661" s="120"/>
    </row>
    <row r="662" spans="2:2" x14ac:dyDescent="0.25">
      <c r="B662" s="120"/>
    </row>
    <row r="663" spans="2:2" x14ac:dyDescent="0.25">
      <c r="B663" s="120"/>
    </row>
    <row r="664" spans="2:2" x14ac:dyDescent="0.25">
      <c r="B664" s="120"/>
    </row>
    <row r="665" spans="2:2" x14ac:dyDescent="0.25">
      <c r="B665" s="120"/>
    </row>
    <row r="666" spans="2:2" x14ac:dyDescent="0.25">
      <c r="B666" s="120"/>
    </row>
    <row r="667" spans="2:2" x14ac:dyDescent="0.25">
      <c r="B667" s="120"/>
    </row>
    <row r="668" spans="2:2" x14ac:dyDescent="0.25">
      <c r="B668" s="120"/>
    </row>
    <row r="669" spans="2:2" x14ac:dyDescent="0.25">
      <c r="B669" s="120"/>
    </row>
    <row r="670" spans="2:2" x14ac:dyDescent="0.25">
      <c r="B670" s="120"/>
    </row>
    <row r="671" spans="2:2" x14ac:dyDescent="0.25">
      <c r="B671" s="120"/>
    </row>
    <row r="672" spans="2:2" x14ac:dyDescent="0.25">
      <c r="B672" s="120"/>
    </row>
    <row r="673" spans="2:2" x14ac:dyDescent="0.25">
      <c r="B673" s="120"/>
    </row>
    <row r="674" spans="2:2" x14ac:dyDescent="0.25">
      <c r="B674" s="120"/>
    </row>
    <row r="675" spans="2:2" x14ac:dyDescent="0.25">
      <c r="B675" s="120"/>
    </row>
    <row r="676" spans="2:2" x14ac:dyDescent="0.25">
      <c r="B676" s="120"/>
    </row>
    <row r="677" spans="2:2" x14ac:dyDescent="0.25">
      <c r="B677" s="120"/>
    </row>
    <row r="678" spans="2:2" x14ac:dyDescent="0.25">
      <c r="B678" s="120"/>
    </row>
    <row r="679" spans="2:2" x14ac:dyDescent="0.25">
      <c r="B679" s="120"/>
    </row>
    <row r="680" spans="2:2" x14ac:dyDescent="0.25">
      <c r="B680" s="120"/>
    </row>
    <row r="681" spans="2:2" x14ac:dyDescent="0.25">
      <c r="B681" s="120"/>
    </row>
    <row r="682" spans="2:2" x14ac:dyDescent="0.25">
      <c r="B682" s="120"/>
    </row>
    <row r="683" spans="2:2" x14ac:dyDescent="0.25">
      <c r="B683" s="120"/>
    </row>
    <row r="684" spans="2:2" x14ac:dyDescent="0.25">
      <c r="B684" s="120"/>
    </row>
    <row r="685" spans="2:2" x14ac:dyDescent="0.25">
      <c r="B685" s="120"/>
    </row>
    <row r="686" spans="2:2" x14ac:dyDescent="0.25">
      <c r="B686" s="120"/>
    </row>
    <row r="687" spans="2:2" x14ac:dyDescent="0.25">
      <c r="B687" s="120"/>
    </row>
    <row r="688" spans="2:2" x14ac:dyDescent="0.25">
      <c r="B688" s="120"/>
    </row>
    <row r="689" spans="2:2" x14ac:dyDescent="0.25">
      <c r="B689" s="120"/>
    </row>
    <row r="690" spans="2:2" x14ac:dyDescent="0.25">
      <c r="B690" s="120"/>
    </row>
    <row r="691" spans="2:2" x14ac:dyDescent="0.25">
      <c r="B691" s="120"/>
    </row>
    <row r="692" spans="2:2" x14ac:dyDescent="0.25">
      <c r="B692" s="120"/>
    </row>
    <row r="693" spans="2:2" x14ac:dyDescent="0.25">
      <c r="B693" s="120"/>
    </row>
    <row r="694" spans="2:2" x14ac:dyDescent="0.25">
      <c r="B694" s="120"/>
    </row>
    <row r="695" spans="2:2" x14ac:dyDescent="0.25">
      <c r="B695" s="120"/>
    </row>
    <row r="696" spans="2:2" x14ac:dyDescent="0.25">
      <c r="B696" s="120"/>
    </row>
    <row r="697" spans="2:2" x14ac:dyDescent="0.25">
      <c r="B697" s="120"/>
    </row>
    <row r="698" spans="2:2" x14ac:dyDescent="0.25">
      <c r="B698" s="120"/>
    </row>
    <row r="699" spans="2:2" x14ac:dyDescent="0.25">
      <c r="B699" s="120"/>
    </row>
    <row r="700" spans="2:2" x14ac:dyDescent="0.25">
      <c r="B700" s="120"/>
    </row>
    <row r="701" spans="2:2" x14ac:dyDescent="0.25">
      <c r="B701" s="120"/>
    </row>
    <row r="702" spans="2:2" x14ac:dyDescent="0.25">
      <c r="B702" s="120"/>
    </row>
    <row r="703" spans="2:2" x14ac:dyDescent="0.25">
      <c r="B703" s="120"/>
    </row>
    <row r="704" spans="2:2" x14ac:dyDescent="0.25">
      <c r="B704" s="120"/>
    </row>
    <row r="705" spans="2:2" x14ac:dyDescent="0.25">
      <c r="B705" s="120"/>
    </row>
    <row r="706" spans="2:2" x14ac:dyDescent="0.25">
      <c r="B706" s="120"/>
    </row>
    <row r="707" spans="2:2" x14ac:dyDescent="0.25">
      <c r="B707" s="120"/>
    </row>
    <row r="708" spans="2:2" x14ac:dyDescent="0.25">
      <c r="B708" s="120"/>
    </row>
    <row r="709" spans="2:2" x14ac:dyDescent="0.25">
      <c r="B709" s="120"/>
    </row>
    <row r="710" spans="2:2" x14ac:dyDescent="0.25">
      <c r="B710" s="120"/>
    </row>
    <row r="711" spans="2:2" x14ac:dyDescent="0.25">
      <c r="B711" s="120"/>
    </row>
    <row r="712" spans="2:2" x14ac:dyDescent="0.25">
      <c r="B712" s="120"/>
    </row>
    <row r="713" spans="2:2" x14ac:dyDescent="0.25">
      <c r="B713" s="120"/>
    </row>
    <row r="714" spans="2:2" x14ac:dyDescent="0.25">
      <c r="B714" s="120"/>
    </row>
    <row r="715" spans="2:2" x14ac:dyDescent="0.25">
      <c r="B715" s="120"/>
    </row>
    <row r="716" spans="2:2" x14ac:dyDescent="0.25">
      <c r="B716" s="120"/>
    </row>
    <row r="717" spans="2:2" x14ac:dyDescent="0.25">
      <c r="B717" s="120"/>
    </row>
    <row r="718" spans="2:2" x14ac:dyDescent="0.25">
      <c r="B718" s="120"/>
    </row>
    <row r="719" spans="2:2" x14ac:dyDescent="0.25">
      <c r="B719" s="120"/>
    </row>
    <row r="720" spans="2:2" x14ac:dyDescent="0.25">
      <c r="B720" s="120"/>
    </row>
    <row r="721" spans="2:2" x14ac:dyDescent="0.25">
      <c r="B721" s="120"/>
    </row>
    <row r="722" spans="2:2" x14ac:dyDescent="0.25">
      <c r="B722" s="120"/>
    </row>
    <row r="723" spans="2:2" x14ac:dyDescent="0.25">
      <c r="B723" s="120"/>
    </row>
    <row r="724" spans="2:2" x14ac:dyDescent="0.25">
      <c r="B724" s="120"/>
    </row>
    <row r="725" spans="2:2" x14ac:dyDescent="0.25">
      <c r="B725" s="120"/>
    </row>
    <row r="726" spans="2:2" x14ac:dyDescent="0.25">
      <c r="B726" s="120"/>
    </row>
    <row r="727" spans="2:2" x14ac:dyDescent="0.25">
      <c r="B727" s="120"/>
    </row>
    <row r="728" spans="2:2" x14ac:dyDescent="0.25">
      <c r="B728" s="120"/>
    </row>
    <row r="729" spans="2:2" x14ac:dyDescent="0.25">
      <c r="B729" s="120"/>
    </row>
    <row r="730" spans="2:2" x14ac:dyDescent="0.25">
      <c r="B730" s="120"/>
    </row>
    <row r="731" spans="2:2" x14ac:dyDescent="0.25">
      <c r="B731" s="120"/>
    </row>
    <row r="732" spans="2:2" x14ac:dyDescent="0.25">
      <c r="B732" s="120"/>
    </row>
    <row r="733" spans="2:2" x14ac:dyDescent="0.25">
      <c r="B733" s="120"/>
    </row>
    <row r="734" spans="2:2" x14ac:dyDescent="0.25">
      <c r="B734" s="120"/>
    </row>
    <row r="735" spans="2:2" x14ac:dyDescent="0.25">
      <c r="B735" s="120"/>
    </row>
    <row r="736" spans="2:2" x14ac:dyDescent="0.25">
      <c r="B736" s="120"/>
    </row>
    <row r="737" spans="2:2" x14ac:dyDescent="0.25">
      <c r="B737" s="120"/>
    </row>
    <row r="738" spans="2:2" x14ac:dyDescent="0.25">
      <c r="B738" s="120"/>
    </row>
    <row r="739" spans="2:2" x14ac:dyDescent="0.25">
      <c r="B739" s="120"/>
    </row>
    <row r="740" spans="2:2" x14ac:dyDescent="0.25">
      <c r="B740" s="120"/>
    </row>
    <row r="741" spans="2:2" x14ac:dyDescent="0.25">
      <c r="B741" s="120"/>
    </row>
    <row r="742" spans="2:2" x14ac:dyDescent="0.25">
      <c r="B742" s="120"/>
    </row>
    <row r="743" spans="2:2" x14ac:dyDescent="0.25">
      <c r="B743" s="120"/>
    </row>
    <row r="744" spans="2:2" x14ac:dyDescent="0.25">
      <c r="B744" s="120"/>
    </row>
    <row r="745" spans="2:2" x14ac:dyDescent="0.25">
      <c r="B745" s="120"/>
    </row>
    <row r="746" spans="2:2" x14ac:dyDescent="0.25">
      <c r="B746" s="120"/>
    </row>
    <row r="747" spans="2:2" x14ac:dyDescent="0.25">
      <c r="B747" s="120"/>
    </row>
    <row r="748" spans="2:2" x14ac:dyDescent="0.25">
      <c r="B748" s="120"/>
    </row>
    <row r="749" spans="2:2" x14ac:dyDescent="0.25">
      <c r="B749" s="120"/>
    </row>
    <row r="750" spans="2:2" x14ac:dyDescent="0.25">
      <c r="B750" s="120"/>
    </row>
    <row r="751" spans="2:2" x14ac:dyDescent="0.25">
      <c r="B751" s="120"/>
    </row>
    <row r="752" spans="2:2" x14ac:dyDescent="0.25">
      <c r="B752" s="120"/>
    </row>
    <row r="753" spans="2:2" x14ac:dyDescent="0.25">
      <c r="B753" s="120"/>
    </row>
    <row r="754" spans="2:2" x14ac:dyDescent="0.25">
      <c r="B754" s="120"/>
    </row>
    <row r="755" spans="2:2" x14ac:dyDescent="0.25">
      <c r="B755" s="120"/>
    </row>
    <row r="756" spans="2:2" x14ac:dyDescent="0.25">
      <c r="B756" s="120"/>
    </row>
    <row r="757" spans="2:2" x14ac:dyDescent="0.25">
      <c r="B757" s="120"/>
    </row>
    <row r="758" spans="2:2" x14ac:dyDescent="0.25">
      <c r="B758" s="120"/>
    </row>
    <row r="759" spans="2:2" x14ac:dyDescent="0.25">
      <c r="B759" s="120"/>
    </row>
    <row r="760" spans="2:2" x14ac:dyDescent="0.25">
      <c r="B760" s="120"/>
    </row>
    <row r="761" spans="2:2" x14ac:dyDescent="0.25">
      <c r="B761" s="120"/>
    </row>
    <row r="762" spans="2:2" x14ac:dyDescent="0.25">
      <c r="B762" s="120"/>
    </row>
    <row r="763" spans="2:2" x14ac:dyDescent="0.25">
      <c r="B763" s="120"/>
    </row>
    <row r="764" spans="2:2" x14ac:dyDescent="0.25">
      <c r="B764" s="120"/>
    </row>
    <row r="765" spans="2:2" x14ac:dyDescent="0.25">
      <c r="B765" s="120"/>
    </row>
    <row r="766" spans="2:2" x14ac:dyDescent="0.25">
      <c r="B766" s="120"/>
    </row>
    <row r="767" spans="2:2" x14ac:dyDescent="0.25">
      <c r="B767" s="120"/>
    </row>
    <row r="768" spans="2:2" x14ac:dyDescent="0.25">
      <c r="B768" s="120"/>
    </row>
    <row r="769" spans="2:2" x14ac:dyDescent="0.25">
      <c r="B769" s="120"/>
    </row>
    <row r="770" spans="2:2" x14ac:dyDescent="0.25">
      <c r="B770" s="120"/>
    </row>
    <row r="771" spans="2:2" x14ac:dyDescent="0.25">
      <c r="B771" s="120"/>
    </row>
    <row r="772" spans="2:2" x14ac:dyDescent="0.25">
      <c r="B772" s="120"/>
    </row>
    <row r="773" spans="2:2" x14ac:dyDescent="0.25">
      <c r="B773" s="120"/>
    </row>
    <row r="774" spans="2:2" x14ac:dyDescent="0.25">
      <c r="B774" s="120"/>
    </row>
    <row r="775" spans="2:2" x14ac:dyDescent="0.25">
      <c r="B775" s="120"/>
    </row>
    <row r="776" spans="2:2" x14ac:dyDescent="0.25">
      <c r="B776" s="120"/>
    </row>
    <row r="777" spans="2:2" x14ac:dyDescent="0.25">
      <c r="B777" s="120"/>
    </row>
    <row r="778" spans="2:2" x14ac:dyDescent="0.25">
      <c r="B778" s="120"/>
    </row>
    <row r="779" spans="2:2" x14ac:dyDescent="0.25">
      <c r="B779" s="120"/>
    </row>
    <row r="780" spans="2:2" x14ac:dyDescent="0.25">
      <c r="B780" s="120"/>
    </row>
    <row r="781" spans="2:2" x14ac:dyDescent="0.25">
      <c r="B781" s="120"/>
    </row>
    <row r="782" spans="2:2" x14ac:dyDescent="0.25">
      <c r="B782" s="120"/>
    </row>
    <row r="783" spans="2:2" x14ac:dyDescent="0.25">
      <c r="B783" s="120"/>
    </row>
    <row r="784" spans="2:2" x14ac:dyDescent="0.25">
      <c r="B784" s="120"/>
    </row>
    <row r="785" spans="2:2" x14ac:dyDescent="0.25">
      <c r="B785" s="120"/>
    </row>
    <row r="786" spans="2:2" x14ac:dyDescent="0.25">
      <c r="B786" s="120"/>
    </row>
    <row r="787" spans="2:2" x14ac:dyDescent="0.25">
      <c r="B787" s="120"/>
    </row>
    <row r="788" spans="2:2" x14ac:dyDescent="0.25">
      <c r="B788" s="120"/>
    </row>
    <row r="789" spans="2:2" x14ac:dyDescent="0.25">
      <c r="B789" s="120"/>
    </row>
    <row r="790" spans="2:2" x14ac:dyDescent="0.25">
      <c r="B790" s="120"/>
    </row>
    <row r="791" spans="2:2" x14ac:dyDescent="0.25">
      <c r="B791" s="120"/>
    </row>
    <row r="792" spans="2:2" x14ac:dyDescent="0.25">
      <c r="B792" s="120"/>
    </row>
    <row r="793" spans="2:2" x14ac:dyDescent="0.25">
      <c r="B793" s="120"/>
    </row>
    <row r="794" spans="2:2" x14ac:dyDescent="0.25">
      <c r="B794" s="120"/>
    </row>
    <row r="795" spans="2:2" x14ac:dyDescent="0.25">
      <c r="B795" s="120"/>
    </row>
    <row r="796" spans="2:2" x14ac:dyDescent="0.25">
      <c r="B796" s="120"/>
    </row>
    <row r="797" spans="2:2" x14ac:dyDescent="0.25">
      <c r="B797" s="120"/>
    </row>
    <row r="798" spans="2:2" x14ac:dyDescent="0.25">
      <c r="B798" s="120"/>
    </row>
    <row r="799" spans="2:2" x14ac:dyDescent="0.25">
      <c r="B799" s="120"/>
    </row>
    <row r="800" spans="2:2" x14ac:dyDescent="0.25">
      <c r="B800" s="120"/>
    </row>
    <row r="801" spans="2:2" x14ac:dyDescent="0.25">
      <c r="B801" s="120"/>
    </row>
    <row r="802" spans="2:2" x14ac:dyDescent="0.25">
      <c r="B802" s="120"/>
    </row>
    <row r="803" spans="2:2" x14ac:dyDescent="0.25">
      <c r="B803" s="120"/>
    </row>
    <row r="804" spans="2:2" x14ac:dyDescent="0.25">
      <c r="B804" s="120"/>
    </row>
    <row r="805" spans="2:2" x14ac:dyDescent="0.25">
      <c r="B805" s="120"/>
    </row>
    <row r="806" spans="2:2" x14ac:dyDescent="0.25">
      <c r="B806" s="120"/>
    </row>
    <row r="807" spans="2:2" x14ac:dyDescent="0.25">
      <c r="B807" s="120"/>
    </row>
    <row r="808" spans="2:2" x14ac:dyDescent="0.25">
      <c r="B808" s="120"/>
    </row>
    <row r="809" spans="2:2" x14ac:dyDescent="0.25">
      <c r="B809" s="120"/>
    </row>
    <row r="810" spans="2:2" x14ac:dyDescent="0.25">
      <c r="B810" s="120"/>
    </row>
    <row r="811" spans="2:2" x14ac:dyDescent="0.25">
      <c r="B811" s="120"/>
    </row>
    <row r="812" spans="2:2" x14ac:dyDescent="0.25">
      <c r="B812" s="120"/>
    </row>
    <row r="813" spans="2:2" x14ac:dyDescent="0.25">
      <c r="B813" s="120"/>
    </row>
    <row r="814" spans="2:2" x14ac:dyDescent="0.25">
      <c r="B814" s="120"/>
    </row>
    <row r="815" spans="2:2" x14ac:dyDescent="0.25">
      <c r="B815" s="120"/>
    </row>
    <row r="816" spans="2:2" x14ac:dyDescent="0.25">
      <c r="B816" s="120"/>
    </row>
    <row r="817" spans="2:2" x14ac:dyDescent="0.25">
      <c r="B817" s="120"/>
    </row>
    <row r="818" spans="2:2" x14ac:dyDescent="0.25">
      <c r="B818" s="120"/>
    </row>
    <row r="819" spans="2:2" x14ac:dyDescent="0.25">
      <c r="B819" s="120"/>
    </row>
    <row r="820" spans="2:2" x14ac:dyDescent="0.25">
      <c r="B820" s="120"/>
    </row>
    <row r="821" spans="2:2" x14ac:dyDescent="0.25">
      <c r="B821" s="120"/>
    </row>
    <row r="822" spans="2:2" x14ac:dyDescent="0.25">
      <c r="B822" s="120"/>
    </row>
    <row r="823" spans="2:2" x14ac:dyDescent="0.25">
      <c r="B823" s="120"/>
    </row>
    <row r="824" spans="2:2" x14ac:dyDescent="0.25">
      <c r="B824" s="120"/>
    </row>
    <row r="825" spans="2:2" x14ac:dyDescent="0.25">
      <c r="B825" s="120"/>
    </row>
    <row r="826" spans="2:2" x14ac:dyDescent="0.25">
      <c r="B826" s="120"/>
    </row>
    <row r="827" spans="2:2" x14ac:dyDescent="0.25">
      <c r="B827" s="120"/>
    </row>
    <row r="828" spans="2:2" x14ac:dyDescent="0.25">
      <c r="B828" s="120"/>
    </row>
    <row r="829" spans="2:2" x14ac:dyDescent="0.25">
      <c r="B829" s="120"/>
    </row>
    <row r="830" spans="2:2" x14ac:dyDescent="0.25">
      <c r="B830" s="120"/>
    </row>
    <row r="831" spans="2:2" x14ac:dyDescent="0.25">
      <c r="B831" s="120"/>
    </row>
    <row r="832" spans="2:2" x14ac:dyDescent="0.25">
      <c r="B832" s="120"/>
    </row>
    <row r="833" spans="2:2" x14ac:dyDescent="0.25">
      <c r="B833" s="120"/>
    </row>
    <row r="834" spans="2:2" x14ac:dyDescent="0.25">
      <c r="B834" s="120"/>
    </row>
    <row r="835" spans="2:2" x14ac:dyDescent="0.25">
      <c r="B835" s="120"/>
    </row>
    <row r="836" spans="2:2" x14ac:dyDescent="0.25">
      <c r="B836" s="120"/>
    </row>
    <row r="837" spans="2:2" x14ac:dyDescent="0.25">
      <c r="B837" s="120"/>
    </row>
    <row r="838" spans="2:2" x14ac:dyDescent="0.25">
      <c r="B838" s="120"/>
    </row>
    <row r="839" spans="2:2" x14ac:dyDescent="0.25">
      <c r="B839" s="120"/>
    </row>
    <row r="840" spans="2:2" x14ac:dyDescent="0.25">
      <c r="B840" s="120"/>
    </row>
    <row r="841" spans="2:2" x14ac:dyDescent="0.25">
      <c r="B841" s="120"/>
    </row>
    <row r="842" spans="2:2" x14ac:dyDescent="0.25">
      <c r="B842" s="120"/>
    </row>
    <row r="843" spans="2:2" x14ac:dyDescent="0.25">
      <c r="B843" s="120"/>
    </row>
    <row r="844" spans="2:2" x14ac:dyDescent="0.25">
      <c r="B844" s="120"/>
    </row>
    <row r="845" spans="2:2" x14ac:dyDescent="0.25">
      <c r="B845" s="120"/>
    </row>
    <row r="846" spans="2:2" x14ac:dyDescent="0.25">
      <c r="B846" s="120"/>
    </row>
    <row r="847" spans="2:2" x14ac:dyDescent="0.25">
      <c r="B847" s="120"/>
    </row>
    <row r="848" spans="2:2" x14ac:dyDescent="0.25">
      <c r="B848" s="120"/>
    </row>
    <row r="849" spans="2:2" x14ac:dyDescent="0.25">
      <c r="B849" s="120"/>
    </row>
    <row r="850" spans="2:2" x14ac:dyDescent="0.25">
      <c r="B850" s="120"/>
    </row>
    <row r="851" spans="2:2" x14ac:dyDescent="0.25">
      <c r="B851" s="120"/>
    </row>
    <row r="852" spans="2:2" x14ac:dyDescent="0.25">
      <c r="B852" s="120"/>
    </row>
    <row r="853" spans="2:2" x14ac:dyDescent="0.25">
      <c r="B853" s="120"/>
    </row>
    <row r="854" spans="2:2" x14ac:dyDescent="0.25">
      <c r="B854" s="120"/>
    </row>
    <row r="855" spans="2:2" x14ac:dyDescent="0.25">
      <c r="B855" s="120"/>
    </row>
    <row r="856" spans="2:2" x14ac:dyDescent="0.25">
      <c r="B856" s="120"/>
    </row>
    <row r="857" spans="2:2" x14ac:dyDescent="0.25">
      <c r="B857" s="120"/>
    </row>
    <row r="858" spans="2:2" x14ac:dyDescent="0.25">
      <c r="B858" s="120"/>
    </row>
    <row r="859" spans="2:2" x14ac:dyDescent="0.25">
      <c r="B859" s="120"/>
    </row>
    <row r="860" spans="2:2" x14ac:dyDescent="0.25">
      <c r="B860" s="120"/>
    </row>
    <row r="861" spans="2:2" x14ac:dyDescent="0.25">
      <c r="B861" s="120"/>
    </row>
    <row r="862" spans="2:2" x14ac:dyDescent="0.25">
      <c r="B862" s="120"/>
    </row>
    <row r="863" spans="2:2" x14ac:dyDescent="0.25">
      <c r="B863" s="120"/>
    </row>
    <row r="864" spans="2:2" x14ac:dyDescent="0.25">
      <c r="B864" s="120"/>
    </row>
    <row r="865" spans="2:2" x14ac:dyDescent="0.25">
      <c r="B865" s="120"/>
    </row>
    <row r="866" spans="2:2" x14ac:dyDescent="0.25">
      <c r="B866" s="120"/>
    </row>
    <row r="867" spans="2:2" x14ac:dyDescent="0.25">
      <c r="B867" s="120"/>
    </row>
    <row r="868" spans="2:2" x14ac:dyDescent="0.25">
      <c r="B868" s="120"/>
    </row>
    <row r="869" spans="2:2" x14ac:dyDescent="0.25">
      <c r="B869" s="120"/>
    </row>
    <row r="870" spans="2:2" x14ac:dyDescent="0.25">
      <c r="B870" s="120"/>
    </row>
    <row r="871" spans="2:2" x14ac:dyDescent="0.25">
      <c r="B871" s="120"/>
    </row>
    <row r="872" spans="2:2" x14ac:dyDescent="0.25">
      <c r="B872" s="120"/>
    </row>
    <row r="873" spans="2:2" x14ac:dyDescent="0.25">
      <c r="B873" s="120"/>
    </row>
    <row r="874" spans="2:2" x14ac:dyDescent="0.25">
      <c r="B874" s="120"/>
    </row>
    <row r="875" spans="2:2" x14ac:dyDescent="0.25">
      <c r="B875" s="120"/>
    </row>
    <row r="876" spans="2:2" x14ac:dyDescent="0.25">
      <c r="B876" s="120"/>
    </row>
    <row r="877" spans="2:2" x14ac:dyDescent="0.25">
      <c r="B877" s="120"/>
    </row>
    <row r="878" spans="2:2" x14ac:dyDescent="0.25">
      <c r="B878" s="120"/>
    </row>
    <row r="879" spans="2:2" x14ac:dyDescent="0.25">
      <c r="B879" s="120"/>
    </row>
    <row r="880" spans="2:2" x14ac:dyDescent="0.25">
      <c r="B880" s="120"/>
    </row>
    <row r="881" spans="2:2" x14ac:dyDescent="0.25">
      <c r="B881" s="120"/>
    </row>
    <row r="882" spans="2:2" x14ac:dyDescent="0.25">
      <c r="B882" s="120"/>
    </row>
    <row r="883" spans="2:2" x14ac:dyDescent="0.25">
      <c r="B883" s="120"/>
    </row>
    <row r="884" spans="2:2" x14ac:dyDescent="0.25">
      <c r="B884" s="120"/>
    </row>
    <row r="885" spans="2:2" x14ac:dyDescent="0.25">
      <c r="B885" s="120"/>
    </row>
    <row r="886" spans="2:2" x14ac:dyDescent="0.25">
      <c r="B886" s="120"/>
    </row>
    <row r="887" spans="2:2" x14ac:dyDescent="0.25">
      <c r="B887" s="120"/>
    </row>
    <row r="888" spans="2:2" x14ac:dyDescent="0.25">
      <c r="B888" s="120"/>
    </row>
    <row r="889" spans="2:2" x14ac:dyDescent="0.25">
      <c r="B889" s="120"/>
    </row>
    <row r="890" spans="2:2" x14ac:dyDescent="0.25">
      <c r="B890" s="120"/>
    </row>
    <row r="891" spans="2:2" x14ac:dyDescent="0.25">
      <c r="B891" s="120"/>
    </row>
    <row r="892" spans="2:2" x14ac:dyDescent="0.25">
      <c r="B892" s="120"/>
    </row>
    <row r="893" spans="2:2" x14ac:dyDescent="0.25">
      <c r="B893" s="120"/>
    </row>
    <row r="894" spans="2:2" x14ac:dyDescent="0.25">
      <c r="B894" s="120"/>
    </row>
    <row r="895" spans="2:2" x14ac:dyDescent="0.25">
      <c r="B895" s="120"/>
    </row>
    <row r="896" spans="2:2" x14ac:dyDescent="0.25">
      <c r="B896" s="120"/>
    </row>
    <row r="897" spans="2:2" x14ac:dyDescent="0.25">
      <c r="B897" s="120"/>
    </row>
    <row r="898" spans="2:2" x14ac:dyDescent="0.25">
      <c r="B898" s="120"/>
    </row>
    <row r="899" spans="2:2" x14ac:dyDescent="0.25">
      <c r="B899" s="120"/>
    </row>
    <row r="900" spans="2:2" x14ac:dyDescent="0.25">
      <c r="B900" s="120"/>
    </row>
    <row r="901" spans="2:2" x14ac:dyDescent="0.25">
      <c r="B901" s="120"/>
    </row>
    <row r="902" spans="2:2" x14ac:dyDescent="0.25">
      <c r="B902" s="120"/>
    </row>
    <row r="903" spans="2:2" x14ac:dyDescent="0.25">
      <c r="B903" s="120"/>
    </row>
    <row r="904" spans="2:2" x14ac:dyDescent="0.25">
      <c r="B904" s="120"/>
    </row>
    <row r="905" spans="2:2" x14ac:dyDescent="0.25">
      <c r="B905" s="120"/>
    </row>
    <row r="906" spans="2:2" x14ac:dyDescent="0.25">
      <c r="B906" s="120"/>
    </row>
    <row r="907" spans="2:2" x14ac:dyDescent="0.25">
      <c r="B907" s="120"/>
    </row>
    <row r="908" spans="2:2" x14ac:dyDescent="0.25">
      <c r="B908" s="120"/>
    </row>
    <row r="909" spans="2:2" x14ac:dyDescent="0.25">
      <c r="B909" s="120"/>
    </row>
    <row r="910" spans="2:2" x14ac:dyDescent="0.25">
      <c r="B910" s="120"/>
    </row>
    <row r="911" spans="2:2" x14ac:dyDescent="0.25">
      <c r="B911" s="120"/>
    </row>
    <row r="912" spans="2:2" x14ac:dyDescent="0.25">
      <c r="B912" s="120"/>
    </row>
    <row r="913" spans="2:2" x14ac:dyDescent="0.25">
      <c r="B913" s="120"/>
    </row>
    <row r="914" spans="2:2" x14ac:dyDescent="0.25">
      <c r="B914" s="120"/>
    </row>
    <row r="915" spans="2:2" x14ac:dyDescent="0.25">
      <c r="B915" s="120"/>
    </row>
    <row r="916" spans="2:2" x14ac:dyDescent="0.25">
      <c r="B916" s="120"/>
    </row>
    <row r="917" spans="2:2" x14ac:dyDescent="0.25">
      <c r="B917" s="120"/>
    </row>
    <row r="918" spans="2:2" x14ac:dyDescent="0.25">
      <c r="B918" s="120"/>
    </row>
    <row r="919" spans="2:2" x14ac:dyDescent="0.25">
      <c r="B919" s="120"/>
    </row>
    <row r="920" spans="2:2" x14ac:dyDescent="0.25">
      <c r="B920" s="120"/>
    </row>
    <row r="921" spans="2:2" x14ac:dyDescent="0.25">
      <c r="B921" s="120"/>
    </row>
    <row r="922" spans="2:2" x14ac:dyDescent="0.25">
      <c r="B922" s="120"/>
    </row>
    <row r="923" spans="2:2" x14ac:dyDescent="0.25">
      <c r="B923" s="120"/>
    </row>
    <row r="924" spans="2:2" x14ac:dyDescent="0.25">
      <c r="B924" s="120"/>
    </row>
    <row r="925" spans="2:2" x14ac:dyDescent="0.25">
      <c r="B925" s="120"/>
    </row>
    <row r="926" spans="2:2" x14ac:dyDescent="0.25">
      <c r="B926" s="120"/>
    </row>
    <row r="927" spans="2:2" x14ac:dyDescent="0.25">
      <c r="B927" s="120"/>
    </row>
    <row r="928" spans="2:2" x14ac:dyDescent="0.25">
      <c r="B928" s="120"/>
    </row>
    <row r="929" spans="2:2" x14ac:dyDescent="0.25">
      <c r="B929" s="120"/>
    </row>
    <row r="930" spans="2:2" x14ac:dyDescent="0.25">
      <c r="B930" s="120"/>
    </row>
    <row r="931" spans="2:2" x14ac:dyDescent="0.25">
      <c r="B931" s="120"/>
    </row>
    <row r="932" spans="2:2" x14ac:dyDescent="0.25">
      <c r="B932" s="120"/>
    </row>
    <row r="933" spans="2:2" x14ac:dyDescent="0.25">
      <c r="B933" s="120"/>
    </row>
    <row r="934" spans="2:2" x14ac:dyDescent="0.25">
      <c r="B934" s="120"/>
    </row>
    <row r="935" spans="2:2" x14ac:dyDescent="0.25">
      <c r="B935" s="120"/>
    </row>
    <row r="936" spans="2:2" x14ac:dyDescent="0.25">
      <c r="B936" s="120"/>
    </row>
    <row r="937" spans="2:2" x14ac:dyDescent="0.25">
      <c r="B937" s="120"/>
    </row>
    <row r="938" spans="2:2" x14ac:dyDescent="0.25">
      <c r="B938" s="120"/>
    </row>
    <row r="939" spans="2:2" x14ac:dyDescent="0.25">
      <c r="B939" s="120"/>
    </row>
    <row r="940" spans="2:2" x14ac:dyDescent="0.25">
      <c r="B940" s="120"/>
    </row>
    <row r="941" spans="2:2" x14ac:dyDescent="0.25">
      <c r="B941" s="120"/>
    </row>
    <row r="942" spans="2:2" x14ac:dyDescent="0.25">
      <c r="B942" s="120"/>
    </row>
    <row r="943" spans="2:2" x14ac:dyDescent="0.25">
      <c r="B943" s="120"/>
    </row>
    <row r="944" spans="2:2" x14ac:dyDescent="0.25">
      <c r="B944" s="120"/>
    </row>
    <row r="945" spans="2:2" x14ac:dyDescent="0.25">
      <c r="B945" s="120"/>
    </row>
    <row r="946" spans="2:2" x14ac:dyDescent="0.25">
      <c r="B946" s="120"/>
    </row>
    <row r="947" spans="2:2" x14ac:dyDescent="0.25">
      <c r="B947" s="120"/>
    </row>
    <row r="948" spans="2:2" x14ac:dyDescent="0.25">
      <c r="B948" s="120"/>
    </row>
    <row r="949" spans="2:2" x14ac:dyDescent="0.25">
      <c r="B949" s="120"/>
    </row>
    <row r="950" spans="2:2" x14ac:dyDescent="0.25">
      <c r="B950" s="120"/>
    </row>
    <row r="951" spans="2:2" x14ac:dyDescent="0.25">
      <c r="B951" s="120"/>
    </row>
    <row r="952" spans="2:2" x14ac:dyDescent="0.25">
      <c r="B952" s="120"/>
    </row>
    <row r="953" spans="2:2" x14ac:dyDescent="0.25">
      <c r="B953" s="120"/>
    </row>
    <row r="954" spans="2:2" x14ac:dyDescent="0.25">
      <c r="B954" s="120"/>
    </row>
    <row r="955" spans="2:2" x14ac:dyDescent="0.25">
      <c r="B955" s="120"/>
    </row>
    <row r="956" spans="2:2" x14ac:dyDescent="0.25">
      <c r="B956" s="120"/>
    </row>
    <row r="957" spans="2:2" x14ac:dyDescent="0.25">
      <c r="B957" s="120"/>
    </row>
    <row r="958" spans="2:2" x14ac:dyDescent="0.25">
      <c r="B958" s="120"/>
    </row>
    <row r="959" spans="2:2" x14ac:dyDescent="0.25">
      <c r="B959" s="120"/>
    </row>
    <row r="960" spans="2:2" x14ac:dyDescent="0.25">
      <c r="B960" s="120"/>
    </row>
    <row r="961" spans="2:2" x14ac:dyDescent="0.25">
      <c r="B961" s="120"/>
    </row>
    <row r="962" spans="2:2" x14ac:dyDescent="0.25">
      <c r="B962" s="120"/>
    </row>
    <row r="963" spans="2:2" x14ac:dyDescent="0.25">
      <c r="B963" s="120"/>
    </row>
    <row r="964" spans="2:2" x14ac:dyDescent="0.25">
      <c r="B964" s="120"/>
    </row>
    <row r="965" spans="2:2" x14ac:dyDescent="0.25">
      <c r="B965" s="120"/>
    </row>
    <row r="966" spans="2:2" x14ac:dyDescent="0.25">
      <c r="B966" s="120"/>
    </row>
    <row r="967" spans="2:2" x14ac:dyDescent="0.25">
      <c r="B967" s="120"/>
    </row>
    <row r="968" spans="2:2" x14ac:dyDescent="0.25">
      <c r="B968" s="120"/>
    </row>
    <row r="969" spans="2:2" x14ac:dyDescent="0.25">
      <c r="B969" s="120"/>
    </row>
    <row r="970" spans="2:2" x14ac:dyDescent="0.25">
      <c r="B970" s="120"/>
    </row>
    <row r="971" spans="2:2" x14ac:dyDescent="0.25">
      <c r="B971" s="120"/>
    </row>
    <row r="972" spans="2:2" x14ac:dyDescent="0.25">
      <c r="B972" s="120"/>
    </row>
    <row r="973" spans="2:2" x14ac:dyDescent="0.25">
      <c r="B973" s="120"/>
    </row>
    <row r="974" spans="2:2" x14ac:dyDescent="0.25">
      <c r="B974" s="120"/>
    </row>
    <row r="975" spans="2:2" x14ac:dyDescent="0.25">
      <c r="B975" s="120"/>
    </row>
    <row r="976" spans="2:2" x14ac:dyDescent="0.25">
      <c r="B976" s="120"/>
    </row>
    <row r="977" spans="2:2" x14ac:dyDescent="0.25">
      <c r="B977" s="120"/>
    </row>
    <row r="978" spans="2:2" x14ac:dyDescent="0.25">
      <c r="B978" s="120"/>
    </row>
    <row r="979" spans="2:2" x14ac:dyDescent="0.25">
      <c r="B979" s="120"/>
    </row>
    <row r="980" spans="2:2" x14ac:dyDescent="0.25">
      <c r="B980" s="120"/>
    </row>
    <row r="981" spans="2:2" x14ac:dyDescent="0.25">
      <c r="B981" s="120"/>
    </row>
    <row r="982" spans="2:2" x14ac:dyDescent="0.25">
      <c r="B982" s="120"/>
    </row>
    <row r="983" spans="2:2" x14ac:dyDescent="0.25">
      <c r="B983" s="120"/>
    </row>
    <row r="984" spans="2:2" x14ac:dyDescent="0.25">
      <c r="B984" s="120"/>
    </row>
    <row r="985" spans="2:2" x14ac:dyDescent="0.25">
      <c r="B985" s="120"/>
    </row>
    <row r="986" spans="2:2" x14ac:dyDescent="0.25">
      <c r="B986" s="120"/>
    </row>
    <row r="987" spans="2:2" x14ac:dyDescent="0.25">
      <c r="B987" s="120"/>
    </row>
    <row r="988" spans="2:2" x14ac:dyDescent="0.25">
      <c r="B988" s="120"/>
    </row>
    <row r="989" spans="2:2" x14ac:dyDescent="0.25">
      <c r="B989" s="120"/>
    </row>
    <row r="990" spans="2:2" x14ac:dyDescent="0.25">
      <c r="B990" s="120"/>
    </row>
    <row r="991" spans="2:2" x14ac:dyDescent="0.25">
      <c r="B991" s="120"/>
    </row>
    <row r="992" spans="2:2" x14ac:dyDescent="0.25">
      <c r="B992" s="120"/>
    </row>
    <row r="993" spans="2:2" x14ac:dyDescent="0.25">
      <c r="B993" s="120"/>
    </row>
    <row r="994" spans="2:2" x14ac:dyDescent="0.25">
      <c r="B994" s="120"/>
    </row>
    <row r="995" spans="2:2" x14ac:dyDescent="0.25">
      <c r="B995" s="120"/>
    </row>
    <row r="996" spans="2:2" x14ac:dyDescent="0.25">
      <c r="B996" s="120"/>
    </row>
    <row r="997" spans="2:2" x14ac:dyDescent="0.25">
      <c r="B997" s="120"/>
    </row>
    <row r="998" spans="2:2" x14ac:dyDescent="0.25">
      <c r="B998" s="120"/>
    </row>
    <row r="999" spans="2:2" x14ac:dyDescent="0.25">
      <c r="B999" s="120"/>
    </row>
    <row r="1000" spans="2:2" x14ac:dyDescent="0.25">
      <c r="B1000" s="120"/>
    </row>
    <row r="1001" spans="2:2" x14ac:dyDescent="0.25">
      <c r="B1001" s="120"/>
    </row>
    <row r="1002" spans="2:2" x14ac:dyDescent="0.25">
      <c r="B1002" s="120"/>
    </row>
    <row r="1003" spans="2:2" x14ac:dyDescent="0.25">
      <c r="B1003" s="120"/>
    </row>
    <row r="1004" spans="2:2" x14ac:dyDescent="0.25">
      <c r="B1004" s="120"/>
    </row>
    <row r="1005" spans="2:2" x14ac:dyDescent="0.25">
      <c r="B1005" s="120"/>
    </row>
    <row r="1006" spans="2:2" x14ac:dyDescent="0.25">
      <c r="B1006" s="120"/>
    </row>
    <row r="1007" spans="2:2" x14ac:dyDescent="0.25">
      <c r="B1007" s="120"/>
    </row>
    <row r="1008" spans="2:2" x14ac:dyDescent="0.25">
      <c r="B1008" s="120"/>
    </row>
    <row r="1009" spans="2:2" x14ac:dyDescent="0.25">
      <c r="B1009" s="120"/>
    </row>
    <row r="1010" spans="2:2" x14ac:dyDescent="0.25">
      <c r="B1010" s="120"/>
    </row>
    <row r="1011" spans="2:2" x14ac:dyDescent="0.25">
      <c r="B1011" s="120"/>
    </row>
    <row r="1012" spans="2:2" x14ac:dyDescent="0.25">
      <c r="B1012" s="120"/>
    </row>
    <row r="1013" spans="2:2" x14ac:dyDescent="0.25">
      <c r="B1013" s="120"/>
    </row>
    <row r="1014" spans="2:2" x14ac:dyDescent="0.25">
      <c r="B1014" s="120"/>
    </row>
    <row r="1015" spans="2:2" x14ac:dyDescent="0.25">
      <c r="B1015" s="120"/>
    </row>
    <row r="1016" spans="2:2" x14ac:dyDescent="0.25">
      <c r="B1016" s="120"/>
    </row>
    <row r="1017" spans="2:2" x14ac:dyDescent="0.25">
      <c r="B1017" s="120"/>
    </row>
    <row r="1018" spans="2:2" x14ac:dyDescent="0.25">
      <c r="B1018" s="120"/>
    </row>
    <row r="1019" spans="2:2" x14ac:dyDescent="0.25">
      <c r="B1019" s="120"/>
    </row>
    <row r="1020" spans="2:2" x14ac:dyDescent="0.25">
      <c r="B1020" s="120"/>
    </row>
    <row r="1021" spans="2:2" x14ac:dyDescent="0.25">
      <c r="B1021" s="120"/>
    </row>
    <row r="1022" spans="2:2" x14ac:dyDescent="0.25">
      <c r="B1022" s="120"/>
    </row>
    <row r="1023" spans="2:2" x14ac:dyDescent="0.25">
      <c r="B1023" s="120"/>
    </row>
    <row r="1024" spans="2:2" x14ac:dyDescent="0.25">
      <c r="B1024" s="120"/>
    </row>
    <row r="1025" spans="2:2" x14ac:dyDescent="0.25">
      <c r="B1025" s="120"/>
    </row>
    <row r="1026" spans="2:2" x14ac:dyDescent="0.25">
      <c r="B1026" s="120"/>
    </row>
    <row r="1027" spans="2:2" x14ac:dyDescent="0.25">
      <c r="B1027" s="120"/>
    </row>
    <row r="1028" spans="2:2" x14ac:dyDescent="0.25">
      <c r="B1028" s="120"/>
    </row>
    <row r="1029" spans="2:2" x14ac:dyDescent="0.25">
      <c r="B1029" s="120"/>
    </row>
    <row r="1030" spans="2:2" x14ac:dyDescent="0.25">
      <c r="B1030" s="120"/>
    </row>
    <row r="1031" spans="2:2" x14ac:dyDescent="0.25">
      <c r="B1031" s="120"/>
    </row>
    <row r="1032" spans="2:2" x14ac:dyDescent="0.25">
      <c r="B1032" s="120"/>
    </row>
    <row r="1033" spans="2:2" x14ac:dyDescent="0.25">
      <c r="B1033" s="120"/>
    </row>
    <row r="1034" spans="2:2" x14ac:dyDescent="0.25">
      <c r="B1034" s="120"/>
    </row>
    <row r="1035" spans="2:2" x14ac:dyDescent="0.25">
      <c r="B1035" s="120"/>
    </row>
    <row r="1036" spans="2:2" x14ac:dyDescent="0.25">
      <c r="B1036" s="120"/>
    </row>
    <row r="1037" spans="2:2" x14ac:dyDescent="0.25">
      <c r="B1037" s="120"/>
    </row>
    <row r="1038" spans="2:2" x14ac:dyDescent="0.25">
      <c r="B1038" s="120"/>
    </row>
    <row r="1039" spans="2:2" x14ac:dyDescent="0.25">
      <c r="B1039" s="120"/>
    </row>
    <row r="1040" spans="2:2" x14ac:dyDescent="0.25">
      <c r="B1040" s="120"/>
    </row>
    <row r="1041" spans="2:2" x14ac:dyDescent="0.25">
      <c r="B1041" s="120"/>
    </row>
    <row r="1042" spans="2:2" x14ac:dyDescent="0.25">
      <c r="B1042" s="120"/>
    </row>
    <row r="1043" spans="2:2" x14ac:dyDescent="0.25">
      <c r="B1043" s="120"/>
    </row>
    <row r="1044" spans="2:2" x14ac:dyDescent="0.25">
      <c r="B1044" s="120"/>
    </row>
    <row r="1045" spans="2:2" x14ac:dyDescent="0.25">
      <c r="B1045" s="120"/>
    </row>
    <row r="1046" spans="2:2" x14ac:dyDescent="0.25">
      <c r="B1046" s="120"/>
    </row>
    <row r="1047" spans="2:2" x14ac:dyDescent="0.25">
      <c r="B1047" s="120"/>
    </row>
    <row r="1048" spans="2:2" x14ac:dyDescent="0.25">
      <c r="B1048" s="120"/>
    </row>
    <row r="1049" spans="2:2" x14ac:dyDescent="0.25">
      <c r="B1049" s="120"/>
    </row>
    <row r="1050" spans="2:2" x14ac:dyDescent="0.25">
      <c r="B1050" s="120"/>
    </row>
    <row r="1051" spans="2:2" x14ac:dyDescent="0.25">
      <c r="B1051" s="120"/>
    </row>
    <row r="1052" spans="2:2" x14ac:dyDescent="0.25">
      <c r="B1052" s="120"/>
    </row>
    <row r="1053" spans="2:2" x14ac:dyDescent="0.25">
      <c r="B1053" s="120"/>
    </row>
    <row r="1054" spans="2:2" x14ac:dyDescent="0.25">
      <c r="B1054" s="120"/>
    </row>
    <row r="1055" spans="2:2" x14ac:dyDescent="0.25">
      <c r="B1055" s="120"/>
    </row>
    <row r="1056" spans="2:2" x14ac:dyDescent="0.25">
      <c r="B1056" s="120"/>
    </row>
    <row r="1057" spans="2:2" x14ac:dyDescent="0.25">
      <c r="B1057" s="120"/>
    </row>
    <row r="1058" spans="2:2" x14ac:dyDescent="0.25">
      <c r="B1058" s="120"/>
    </row>
    <row r="1059" spans="2:2" x14ac:dyDescent="0.25">
      <c r="B1059" s="120"/>
    </row>
    <row r="1060" spans="2:2" x14ac:dyDescent="0.25">
      <c r="B1060" s="120"/>
    </row>
    <row r="1061" spans="2:2" x14ac:dyDescent="0.25">
      <c r="B1061" s="120"/>
    </row>
    <row r="1062" spans="2:2" x14ac:dyDescent="0.25">
      <c r="B1062" s="120"/>
    </row>
    <row r="1063" spans="2:2" x14ac:dyDescent="0.25">
      <c r="B1063" s="120"/>
    </row>
    <row r="1064" spans="2:2" x14ac:dyDescent="0.25">
      <c r="B1064" s="120"/>
    </row>
    <row r="1065" spans="2:2" x14ac:dyDescent="0.25">
      <c r="B1065" s="120"/>
    </row>
    <row r="1066" spans="2:2" x14ac:dyDescent="0.25">
      <c r="B1066" s="120"/>
    </row>
    <row r="1067" spans="2:2" x14ac:dyDescent="0.25">
      <c r="B1067" s="120"/>
    </row>
    <row r="1068" spans="2:2" x14ac:dyDescent="0.25">
      <c r="B1068" s="120"/>
    </row>
    <row r="1069" spans="2:2" x14ac:dyDescent="0.25">
      <c r="B1069" s="120"/>
    </row>
    <row r="1070" spans="2:2" x14ac:dyDescent="0.25">
      <c r="B1070" s="120"/>
    </row>
    <row r="1071" spans="2:2" x14ac:dyDescent="0.25">
      <c r="B1071" s="120"/>
    </row>
    <row r="1072" spans="2:2" x14ac:dyDescent="0.25">
      <c r="B1072" s="120"/>
    </row>
    <row r="1073" spans="2:2" x14ac:dyDescent="0.25">
      <c r="B1073" s="120"/>
    </row>
    <row r="1074" spans="2:2" x14ac:dyDescent="0.25">
      <c r="B1074" s="120"/>
    </row>
    <row r="1075" spans="2:2" x14ac:dyDescent="0.25">
      <c r="B1075" s="120"/>
    </row>
    <row r="1076" spans="2:2" x14ac:dyDescent="0.25">
      <c r="B1076" s="120"/>
    </row>
    <row r="1077" spans="2:2" x14ac:dyDescent="0.25">
      <c r="B1077" s="120"/>
    </row>
    <row r="1078" spans="2:2" x14ac:dyDescent="0.25">
      <c r="B1078" s="120"/>
    </row>
    <row r="1079" spans="2:2" x14ac:dyDescent="0.25">
      <c r="B1079" s="120"/>
    </row>
    <row r="1080" spans="2:2" x14ac:dyDescent="0.25">
      <c r="B1080" s="120"/>
    </row>
    <row r="1081" spans="2:2" x14ac:dyDescent="0.25">
      <c r="B1081" s="120"/>
    </row>
    <row r="1082" spans="2:2" x14ac:dyDescent="0.25">
      <c r="B1082" s="120"/>
    </row>
    <row r="1083" spans="2:2" x14ac:dyDescent="0.25">
      <c r="B1083" s="120"/>
    </row>
    <row r="1084" spans="2:2" x14ac:dyDescent="0.25">
      <c r="B1084" s="120"/>
    </row>
    <row r="1085" spans="2:2" x14ac:dyDescent="0.25">
      <c r="B1085" s="120"/>
    </row>
    <row r="1086" spans="2:2" x14ac:dyDescent="0.25">
      <c r="B1086" s="120"/>
    </row>
    <row r="1087" spans="2:2" x14ac:dyDescent="0.25">
      <c r="B1087" s="120"/>
    </row>
    <row r="1088" spans="2:2" x14ac:dyDescent="0.25">
      <c r="B1088" s="120"/>
    </row>
    <row r="1089" spans="2:2" x14ac:dyDescent="0.25">
      <c r="B1089" s="120"/>
    </row>
    <row r="1090" spans="2:2" x14ac:dyDescent="0.25">
      <c r="B1090" s="120"/>
    </row>
    <row r="1091" spans="2:2" x14ac:dyDescent="0.25">
      <c r="B1091" s="120"/>
    </row>
    <row r="1092" spans="2:2" x14ac:dyDescent="0.25">
      <c r="B1092" s="120"/>
    </row>
    <row r="1093" spans="2:2" x14ac:dyDescent="0.25">
      <c r="B1093" s="120"/>
    </row>
    <row r="1094" spans="2:2" x14ac:dyDescent="0.25">
      <c r="B1094" s="120"/>
    </row>
    <row r="1095" spans="2:2" x14ac:dyDescent="0.25">
      <c r="B1095" s="120"/>
    </row>
    <row r="1096" spans="2:2" x14ac:dyDescent="0.25">
      <c r="B1096" s="120"/>
    </row>
    <row r="1097" spans="2:2" x14ac:dyDescent="0.25">
      <c r="B1097" s="120"/>
    </row>
    <row r="1098" spans="2:2" x14ac:dyDescent="0.25">
      <c r="B1098" s="120"/>
    </row>
    <row r="1099" spans="2:2" x14ac:dyDescent="0.25">
      <c r="B1099" s="120"/>
    </row>
    <row r="1100" spans="2:2" x14ac:dyDescent="0.25">
      <c r="B1100" s="120"/>
    </row>
    <row r="1101" spans="2:2" x14ac:dyDescent="0.25">
      <c r="B1101" s="120"/>
    </row>
    <row r="1102" spans="2:2" x14ac:dyDescent="0.25">
      <c r="B1102" s="120"/>
    </row>
    <row r="1103" spans="2:2" x14ac:dyDescent="0.25">
      <c r="B1103" s="120"/>
    </row>
    <row r="1104" spans="2:2" x14ac:dyDescent="0.25">
      <c r="B1104" s="120"/>
    </row>
    <row r="1105" spans="2:2" x14ac:dyDescent="0.25">
      <c r="B1105" s="120"/>
    </row>
    <row r="1106" spans="2:2" x14ac:dyDescent="0.25">
      <c r="B1106" s="120"/>
    </row>
    <row r="1107" spans="2:2" x14ac:dyDescent="0.25">
      <c r="B1107" s="120"/>
    </row>
    <row r="1108" spans="2:2" x14ac:dyDescent="0.25">
      <c r="B1108" s="120"/>
    </row>
    <row r="1109" spans="2:2" x14ac:dyDescent="0.25">
      <c r="B1109" s="120"/>
    </row>
    <row r="1110" spans="2:2" x14ac:dyDescent="0.25">
      <c r="B1110" s="120"/>
    </row>
    <row r="1111" spans="2:2" x14ac:dyDescent="0.25">
      <c r="B1111" s="120"/>
    </row>
    <row r="1112" spans="2:2" x14ac:dyDescent="0.25">
      <c r="B1112" s="120"/>
    </row>
    <row r="1113" spans="2:2" x14ac:dyDescent="0.25">
      <c r="B1113" s="120"/>
    </row>
    <row r="1114" spans="2:2" x14ac:dyDescent="0.25">
      <c r="B1114" s="120"/>
    </row>
    <row r="1115" spans="2:2" x14ac:dyDescent="0.25">
      <c r="B1115" s="120"/>
    </row>
    <row r="1116" spans="2:2" x14ac:dyDescent="0.25">
      <c r="B1116" s="120"/>
    </row>
    <row r="1117" spans="2:2" x14ac:dyDescent="0.25">
      <c r="B1117" s="120"/>
    </row>
    <row r="1118" spans="2:2" x14ac:dyDescent="0.25">
      <c r="B1118" s="120"/>
    </row>
    <row r="1119" spans="2:2" x14ac:dyDescent="0.25">
      <c r="B1119" s="120"/>
    </row>
    <row r="1120" spans="2:2" x14ac:dyDescent="0.25">
      <c r="B1120" s="120"/>
    </row>
    <row r="1121" spans="2:2" x14ac:dyDescent="0.25">
      <c r="B1121" s="120"/>
    </row>
    <row r="1122" spans="2:2" x14ac:dyDescent="0.25">
      <c r="B1122" s="120"/>
    </row>
    <row r="1123" spans="2:2" x14ac:dyDescent="0.25">
      <c r="B1123" s="120"/>
    </row>
    <row r="1124" spans="2:2" x14ac:dyDescent="0.25">
      <c r="B1124" s="120"/>
    </row>
    <row r="1125" spans="2:2" x14ac:dyDescent="0.25">
      <c r="B1125" s="120"/>
    </row>
    <row r="1126" spans="2:2" x14ac:dyDescent="0.25">
      <c r="B1126" s="120"/>
    </row>
    <row r="1127" spans="2:2" x14ac:dyDescent="0.25">
      <c r="B1127" s="120"/>
    </row>
    <row r="1128" spans="2:2" x14ac:dyDescent="0.25">
      <c r="B1128" s="120"/>
    </row>
    <row r="1129" spans="2:2" x14ac:dyDescent="0.25">
      <c r="B1129" s="120"/>
    </row>
    <row r="1130" spans="2:2" x14ac:dyDescent="0.25">
      <c r="B1130" s="120"/>
    </row>
    <row r="1131" spans="2:2" x14ac:dyDescent="0.25">
      <c r="B1131" s="120"/>
    </row>
    <row r="1132" spans="2:2" x14ac:dyDescent="0.25">
      <c r="B1132" s="120"/>
    </row>
    <row r="1133" spans="2:2" x14ac:dyDescent="0.25">
      <c r="B1133" s="120"/>
    </row>
    <row r="1134" spans="2:2" x14ac:dyDescent="0.25">
      <c r="B1134" s="120"/>
    </row>
    <row r="1135" spans="2:2" x14ac:dyDescent="0.25">
      <c r="B1135" s="120"/>
    </row>
    <row r="1136" spans="2:2" x14ac:dyDescent="0.25">
      <c r="B1136" s="120"/>
    </row>
    <row r="1137" spans="2:2" x14ac:dyDescent="0.25">
      <c r="B1137" s="120"/>
    </row>
    <row r="1138" spans="2:2" x14ac:dyDescent="0.25">
      <c r="B1138" s="120"/>
    </row>
    <row r="1139" spans="2:2" x14ac:dyDescent="0.25">
      <c r="B1139" s="120"/>
    </row>
    <row r="1140" spans="2:2" x14ac:dyDescent="0.25">
      <c r="B1140" s="120"/>
    </row>
    <row r="1141" spans="2:2" x14ac:dyDescent="0.25">
      <c r="B1141" s="120"/>
    </row>
    <row r="1142" spans="2:2" x14ac:dyDescent="0.25">
      <c r="B1142" s="120"/>
    </row>
    <row r="1143" spans="2:2" x14ac:dyDescent="0.25">
      <c r="B1143" s="120"/>
    </row>
    <row r="1144" spans="2:2" x14ac:dyDescent="0.25">
      <c r="B1144" s="120"/>
    </row>
    <row r="1145" spans="2:2" x14ac:dyDescent="0.25">
      <c r="B1145" s="120"/>
    </row>
    <row r="1146" spans="2:2" x14ac:dyDescent="0.25">
      <c r="B1146" s="120"/>
    </row>
    <row r="1147" spans="2:2" x14ac:dyDescent="0.25">
      <c r="B1147" s="120"/>
    </row>
    <row r="1148" spans="2:2" x14ac:dyDescent="0.25">
      <c r="B1148" s="120"/>
    </row>
    <row r="1149" spans="2:2" x14ac:dyDescent="0.25">
      <c r="B1149" s="120"/>
    </row>
    <row r="1150" spans="2:2" x14ac:dyDescent="0.25">
      <c r="B1150" s="120"/>
    </row>
    <row r="1151" spans="2:2" x14ac:dyDescent="0.25">
      <c r="B1151" s="120"/>
    </row>
    <row r="1152" spans="2:2" x14ac:dyDescent="0.25">
      <c r="B1152" s="120"/>
    </row>
    <row r="1153" spans="2:2" x14ac:dyDescent="0.25">
      <c r="B1153" s="120"/>
    </row>
    <row r="1154" spans="2:2" x14ac:dyDescent="0.25">
      <c r="B1154" s="120"/>
    </row>
    <row r="1155" spans="2:2" x14ac:dyDescent="0.25">
      <c r="B1155" s="120"/>
    </row>
    <row r="1156" spans="2:2" x14ac:dyDescent="0.25">
      <c r="B1156" s="120"/>
    </row>
    <row r="1157" spans="2:2" x14ac:dyDescent="0.25">
      <c r="B1157" s="120"/>
    </row>
    <row r="1158" spans="2:2" x14ac:dyDescent="0.25">
      <c r="B1158" s="120"/>
    </row>
    <row r="1159" spans="2:2" x14ac:dyDescent="0.25">
      <c r="B1159" s="120"/>
    </row>
    <row r="1160" spans="2:2" x14ac:dyDescent="0.25">
      <c r="B1160" s="120"/>
    </row>
    <row r="1161" spans="2:2" x14ac:dyDescent="0.25">
      <c r="B1161" s="120"/>
    </row>
    <row r="1162" spans="2:2" x14ac:dyDescent="0.25">
      <c r="B1162" s="120"/>
    </row>
    <row r="1163" spans="2:2" x14ac:dyDescent="0.25">
      <c r="B1163" s="120"/>
    </row>
    <row r="1164" spans="2:2" x14ac:dyDescent="0.25">
      <c r="B1164" s="120"/>
    </row>
    <row r="1165" spans="2:2" x14ac:dyDescent="0.25">
      <c r="B1165" s="120"/>
    </row>
    <row r="1166" spans="2:2" x14ac:dyDescent="0.25">
      <c r="B1166" s="120"/>
    </row>
    <row r="1167" spans="2:2" x14ac:dyDescent="0.25">
      <c r="B1167" s="120"/>
    </row>
    <row r="1168" spans="2:2" x14ac:dyDescent="0.25">
      <c r="B1168" s="120"/>
    </row>
    <row r="1169" spans="2:2" x14ac:dyDescent="0.25">
      <c r="B1169" s="120"/>
    </row>
    <row r="1170" spans="2:2" x14ac:dyDescent="0.25">
      <c r="B1170" s="120"/>
    </row>
    <row r="1171" spans="2:2" x14ac:dyDescent="0.25">
      <c r="B1171" s="120"/>
    </row>
    <row r="1172" spans="2:2" x14ac:dyDescent="0.25">
      <c r="B1172" s="120"/>
    </row>
    <row r="1173" spans="2:2" x14ac:dyDescent="0.25">
      <c r="B1173" s="120"/>
    </row>
    <row r="1174" spans="2:2" x14ac:dyDescent="0.25">
      <c r="B1174" s="120"/>
    </row>
    <row r="1175" spans="2:2" x14ac:dyDescent="0.25">
      <c r="B1175" s="120"/>
    </row>
    <row r="1176" spans="2:2" x14ac:dyDescent="0.25">
      <c r="B1176" s="120"/>
    </row>
    <row r="1177" spans="2:2" x14ac:dyDescent="0.25">
      <c r="B1177" s="120"/>
    </row>
    <row r="1178" spans="2:2" x14ac:dyDescent="0.25">
      <c r="B1178" s="120"/>
    </row>
    <row r="1179" spans="2:2" x14ac:dyDescent="0.25">
      <c r="B1179" s="120"/>
    </row>
    <row r="1180" spans="2:2" x14ac:dyDescent="0.25">
      <c r="B1180" s="120"/>
    </row>
    <row r="1181" spans="2:2" x14ac:dyDescent="0.25">
      <c r="B1181" s="120"/>
    </row>
    <row r="1182" spans="2:2" x14ac:dyDescent="0.25">
      <c r="B1182" s="120"/>
    </row>
    <row r="1183" spans="2:2" x14ac:dyDescent="0.25">
      <c r="B1183" s="120"/>
    </row>
    <row r="1184" spans="2:2" x14ac:dyDescent="0.25">
      <c r="B1184" s="120"/>
    </row>
    <row r="1185" spans="2:2" x14ac:dyDescent="0.25">
      <c r="B1185" s="120"/>
    </row>
    <row r="1186" spans="2:2" x14ac:dyDescent="0.25">
      <c r="B1186" s="120"/>
    </row>
    <row r="1187" spans="2:2" x14ac:dyDescent="0.25">
      <c r="B1187" s="120"/>
    </row>
    <row r="1188" spans="2:2" x14ac:dyDescent="0.25">
      <c r="B1188" s="120"/>
    </row>
    <row r="1189" spans="2:2" x14ac:dyDescent="0.25">
      <c r="B1189" s="120"/>
    </row>
    <row r="1190" spans="2:2" x14ac:dyDescent="0.25">
      <c r="B1190" s="120"/>
    </row>
    <row r="1191" spans="2:2" x14ac:dyDescent="0.25">
      <c r="B1191" s="120"/>
    </row>
    <row r="1192" spans="2:2" x14ac:dyDescent="0.25">
      <c r="B1192" s="120"/>
    </row>
    <row r="1193" spans="2:2" x14ac:dyDescent="0.25">
      <c r="B1193" s="120"/>
    </row>
    <row r="1194" spans="2:2" x14ac:dyDescent="0.25">
      <c r="B1194" s="120"/>
    </row>
    <row r="1195" spans="2:2" x14ac:dyDescent="0.25">
      <c r="B1195" s="120"/>
    </row>
    <row r="1196" spans="2:2" x14ac:dyDescent="0.25">
      <c r="B1196" s="120"/>
    </row>
    <row r="1197" spans="2:2" x14ac:dyDescent="0.25">
      <c r="B1197" s="120"/>
    </row>
    <row r="1198" spans="2:2" x14ac:dyDescent="0.25">
      <c r="B1198" s="120"/>
    </row>
    <row r="1199" spans="2:2" x14ac:dyDescent="0.25">
      <c r="B1199" s="120"/>
    </row>
    <row r="1200" spans="2:2" x14ac:dyDescent="0.25">
      <c r="B1200" s="120"/>
    </row>
    <row r="1201" spans="2:2" x14ac:dyDescent="0.25">
      <c r="B1201" s="120"/>
    </row>
    <row r="1202" spans="2:2" x14ac:dyDescent="0.25">
      <c r="B1202" s="120"/>
    </row>
    <row r="1203" spans="2:2" x14ac:dyDescent="0.25">
      <c r="B1203" s="120"/>
    </row>
    <row r="1204" spans="2:2" x14ac:dyDescent="0.25">
      <c r="B1204" s="120"/>
    </row>
    <row r="1205" spans="2:2" x14ac:dyDescent="0.25">
      <c r="B1205" s="120"/>
    </row>
    <row r="1206" spans="2:2" x14ac:dyDescent="0.25">
      <c r="B1206" s="120"/>
    </row>
    <row r="1207" spans="2:2" x14ac:dyDescent="0.25">
      <c r="B1207" s="120"/>
    </row>
    <row r="1208" spans="2:2" x14ac:dyDescent="0.25">
      <c r="B1208" s="120"/>
    </row>
    <row r="1209" spans="2:2" x14ac:dyDescent="0.25">
      <c r="B1209" s="120"/>
    </row>
    <row r="1210" spans="2:2" x14ac:dyDescent="0.25">
      <c r="B1210" s="120"/>
    </row>
    <row r="1211" spans="2:2" x14ac:dyDescent="0.25">
      <c r="B1211" s="120"/>
    </row>
    <row r="1212" spans="2:2" x14ac:dyDescent="0.25">
      <c r="B1212" s="120"/>
    </row>
    <row r="1213" spans="2:2" x14ac:dyDescent="0.25">
      <c r="B1213" s="120"/>
    </row>
    <row r="1214" spans="2:2" x14ac:dyDescent="0.25">
      <c r="B1214" s="120"/>
    </row>
    <row r="1215" spans="2:2" x14ac:dyDescent="0.25">
      <c r="B1215" s="120"/>
    </row>
    <row r="1216" spans="2:2" x14ac:dyDescent="0.25">
      <c r="B1216" s="120"/>
    </row>
    <row r="1217" spans="2:2" x14ac:dyDescent="0.25">
      <c r="B1217" s="120"/>
    </row>
    <row r="1218" spans="2:2" x14ac:dyDescent="0.25">
      <c r="B1218" s="120"/>
    </row>
    <row r="1219" spans="2:2" x14ac:dyDescent="0.25">
      <c r="B1219" s="120"/>
    </row>
    <row r="1220" spans="2:2" x14ac:dyDescent="0.25">
      <c r="B1220" s="120"/>
    </row>
    <row r="1221" spans="2:2" x14ac:dyDescent="0.25">
      <c r="B1221" s="120"/>
    </row>
    <row r="1222" spans="2:2" x14ac:dyDescent="0.25">
      <c r="B1222" s="120"/>
    </row>
    <row r="1223" spans="2:2" x14ac:dyDescent="0.25">
      <c r="B1223" s="120"/>
    </row>
    <row r="1224" spans="2:2" x14ac:dyDescent="0.25">
      <c r="B1224" s="120"/>
    </row>
    <row r="1225" spans="2:2" x14ac:dyDescent="0.25">
      <c r="B1225" s="120"/>
    </row>
    <row r="1226" spans="2:2" x14ac:dyDescent="0.25">
      <c r="B1226" s="120"/>
    </row>
    <row r="1227" spans="2:2" x14ac:dyDescent="0.25">
      <c r="B1227" s="120"/>
    </row>
    <row r="1228" spans="2:2" x14ac:dyDescent="0.25">
      <c r="B1228" s="120"/>
    </row>
    <row r="1229" spans="2:2" x14ac:dyDescent="0.25">
      <c r="B1229" s="120"/>
    </row>
    <row r="1230" spans="2:2" x14ac:dyDescent="0.25">
      <c r="B1230" s="120"/>
    </row>
    <row r="1231" spans="2:2" x14ac:dyDescent="0.25">
      <c r="B1231" s="120"/>
    </row>
    <row r="1232" spans="2:2" x14ac:dyDescent="0.25">
      <c r="B1232" s="120"/>
    </row>
    <row r="1233" spans="2:2" x14ac:dyDescent="0.25">
      <c r="B1233" s="120"/>
    </row>
    <row r="1234" spans="2:2" x14ac:dyDescent="0.25">
      <c r="B1234" s="120"/>
    </row>
    <row r="1235" spans="2:2" x14ac:dyDescent="0.25">
      <c r="B1235" s="120"/>
    </row>
    <row r="1236" spans="2:2" x14ac:dyDescent="0.25">
      <c r="B1236" s="120"/>
    </row>
    <row r="1237" spans="2:2" x14ac:dyDescent="0.25">
      <c r="B1237" s="120"/>
    </row>
    <row r="1238" spans="2:2" x14ac:dyDescent="0.25">
      <c r="B1238" s="120"/>
    </row>
    <row r="1239" spans="2:2" x14ac:dyDescent="0.25">
      <c r="B1239" s="120"/>
    </row>
    <row r="1240" spans="2:2" x14ac:dyDescent="0.25">
      <c r="B1240" s="120"/>
    </row>
    <row r="1241" spans="2:2" x14ac:dyDescent="0.25">
      <c r="B1241" s="120"/>
    </row>
    <row r="1242" spans="2:2" x14ac:dyDescent="0.25">
      <c r="B1242" s="120"/>
    </row>
    <row r="1243" spans="2:2" x14ac:dyDescent="0.25">
      <c r="B1243" s="120"/>
    </row>
    <row r="1244" spans="2:2" x14ac:dyDescent="0.25">
      <c r="B1244" s="120"/>
    </row>
    <row r="1245" spans="2:2" x14ac:dyDescent="0.25">
      <c r="B1245" s="120"/>
    </row>
    <row r="1246" spans="2:2" x14ac:dyDescent="0.25">
      <c r="B1246" s="120"/>
    </row>
    <row r="1247" spans="2:2" x14ac:dyDescent="0.25">
      <c r="B1247" s="120"/>
    </row>
    <row r="1248" spans="2:2" x14ac:dyDescent="0.25">
      <c r="B1248" s="120"/>
    </row>
    <row r="1249" spans="2:2" x14ac:dyDescent="0.25">
      <c r="B1249" s="120"/>
    </row>
    <row r="1250" spans="2:2" x14ac:dyDescent="0.25">
      <c r="B1250" s="120"/>
    </row>
    <row r="1251" spans="2:2" x14ac:dyDescent="0.25">
      <c r="B1251" s="120"/>
    </row>
    <row r="1252" spans="2:2" x14ac:dyDescent="0.25">
      <c r="B1252" s="120"/>
    </row>
    <row r="1253" spans="2:2" x14ac:dyDescent="0.25">
      <c r="B1253" s="120"/>
    </row>
    <row r="1254" spans="2:2" x14ac:dyDescent="0.25">
      <c r="B1254" s="120"/>
    </row>
    <row r="1255" spans="2:2" x14ac:dyDescent="0.25">
      <c r="B1255" s="120"/>
    </row>
    <row r="1256" spans="2:2" x14ac:dyDescent="0.25">
      <c r="B1256" s="120"/>
    </row>
    <row r="1257" spans="2:2" x14ac:dyDescent="0.25">
      <c r="B1257" s="120"/>
    </row>
    <row r="1258" spans="2:2" x14ac:dyDescent="0.25">
      <c r="B1258" s="120"/>
    </row>
    <row r="1259" spans="2:2" x14ac:dyDescent="0.25">
      <c r="B1259" s="120"/>
    </row>
    <row r="1260" spans="2:2" x14ac:dyDescent="0.25">
      <c r="B1260" s="120"/>
    </row>
    <row r="1261" spans="2:2" x14ac:dyDescent="0.25">
      <c r="B1261" s="120"/>
    </row>
    <row r="1262" spans="2:2" x14ac:dyDescent="0.25">
      <c r="B1262" s="120"/>
    </row>
    <row r="1263" spans="2:2" x14ac:dyDescent="0.25">
      <c r="B1263" s="120"/>
    </row>
    <row r="1264" spans="2:2" x14ac:dyDescent="0.25">
      <c r="B1264" s="120"/>
    </row>
    <row r="1265" spans="2:2" x14ac:dyDescent="0.25">
      <c r="B1265" s="120"/>
    </row>
    <row r="1266" spans="2:2" x14ac:dyDescent="0.25">
      <c r="B1266" s="120"/>
    </row>
    <row r="1267" spans="2:2" x14ac:dyDescent="0.25">
      <c r="B1267" s="120"/>
    </row>
    <row r="1268" spans="2:2" x14ac:dyDescent="0.25">
      <c r="B1268" s="120"/>
    </row>
    <row r="1269" spans="2:2" x14ac:dyDescent="0.25">
      <c r="B1269" s="120"/>
    </row>
    <row r="1270" spans="2:2" x14ac:dyDescent="0.25">
      <c r="B1270" s="120"/>
    </row>
    <row r="1271" spans="2:2" x14ac:dyDescent="0.25">
      <c r="B1271" s="120"/>
    </row>
    <row r="1272" spans="2:2" x14ac:dyDescent="0.25">
      <c r="B1272" s="120"/>
    </row>
    <row r="1273" spans="2:2" x14ac:dyDescent="0.25">
      <c r="B1273" s="120"/>
    </row>
    <row r="1274" spans="2:2" x14ac:dyDescent="0.25">
      <c r="B1274" s="120"/>
    </row>
    <row r="1275" spans="2:2" x14ac:dyDescent="0.25">
      <c r="B1275" s="120"/>
    </row>
    <row r="1276" spans="2:2" x14ac:dyDescent="0.25">
      <c r="B1276" s="120"/>
    </row>
    <row r="1277" spans="2:2" x14ac:dyDescent="0.25">
      <c r="B1277" s="120"/>
    </row>
    <row r="1278" spans="2:2" x14ac:dyDescent="0.25">
      <c r="B1278" s="120"/>
    </row>
    <row r="1279" spans="2:2" x14ac:dyDescent="0.25">
      <c r="B1279" s="120"/>
    </row>
    <row r="1280" spans="2:2" x14ac:dyDescent="0.25">
      <c r="B1280" s="120"/>
    </row>
    <row r="1281" spans="2:2" x14ac:dyDescent="0.25">
      <c r="B1281" s="120"/>
    </row>
    <row r="1282" spans="2:2" x14ac:dyDescent="0.25">
      <c r="B1282" s="120"/>
    </row>
    <row r="1283" spans="2:2" x14ac:dyDescent="0.25">
      <c r="B1283" s="120"/>
    </row>
    <row r="1284" spans="2:2" x14ac:dyDescent="0.25">
      <c r="B1284" s="120"/>
    </row>
    <row r="1285" spans="2:2" x14ac:dyDescent="0.25">
      <c r="B1285" s="120"/>
    </row>
    <row r="1286" spans="2:2" x14ac:dyDescent="0.25">
      <c r="B1286" s="120"/>
    </row>
    <row r="1287" spans="2:2" x14ac:dyDescent="0.25">
      <c r="B1287" s="120"/>
    </row>
    <row r="1288" spans="2:2" x14ac:dyDescent="0.25">
      <c r="B1288" s="120"/>
    </row>
    <row r="1289" spans="2:2" x14ac:dyDescent="0.25">
      <c r="B1289" s="120"/>
    </row>
    <row r="1290" spans="2:2" x14ac:dyDescent="0.25">
      <c r="B1290" s="120"/>
    </row>
    <row r="1291" spans="2:2" x14ac:dyDescent="0.25">
      <c r="B1291" s="120"/>
    </row>
    <row r="1292" spans="2:2" x14ac:dyDescent="0.25">
      <c r="B1292" s="120"/>
    </row>
    <row r="1293" spans="2:2" x14ac:dyDescent="0.25">
      <c r="B1293" s="120"/>
    </row>
    <row r="1294" spans="2:2" x14ac:dyDescent="0.25">
      <c r="B1294" s="120"/>
    </row>
    <row r="1295" spans="2:2" x14ac:dyDescent="0.25">
      <c r="B1295" s="120"/>
    </row>
    <row r="1296" spans="2:2" x14ac:dyDescent="0.25">
      <c r="B1296" s="120"/>
    </row>
    <row r="1297" spans="2:2" x14ac:dyDescent="0.25">
      <c r="B1297" s="120"/>
    </row>
    <row r="1298" spans="2:2" x14ac:dyDescent="0.25">
      <c r="B1298" s="120"/>
    </row>
    <row r="1299" spans="2:2" x14ac:dyDescent="0.25">
      <c r="B1299" s="120"/>
    </row>
    <row r="1300" spans="2:2" x14ac:dyDescent="0.25">
      <c r="B1300" s="120"/>
    </row>
    <row r="1301" spans="2:2" x14ac:dyDescent="0.25">
      <c r="B1301" s="120"/>
    </row>
    <row r="1302" spans="2:2" x14ac:dyDescent="0.25">
      <c r="B1302" s="120"/>
    </row>
    <row r="1303" spans="2:2" x14ac:dyDescent="0.25">
      <c r="B1303" s="120"/>
    </row>
    <row r="1304" spans="2:2" x14ac:dyDescent="0.25">
      <c r="B1304" s="120"/>
    </row>
    <row r="1305" spans="2:2" x14ac:dyDescent="0.25">
      <c r="B1305" s="120"/>
    </row>
    <row r="1306" spans="2:2" x14ac:dyDescent="0.25">
      <c r="B1306" s="120"/>
    </row>
    <row r="1307" spans="2:2" x14ac:dyDescent="0.25">
      <c r="B1307" s="120"/>
    </row>
    <row r="1308" spans="2:2" x14ac:dyDescent="0.25">
      <c r="B1308" s="120"/>
    </row>
    <row r="1309" spans="2:2" x14ac:dyDescent="0.25">
      <c r="B1309" s="120"/>
    </row>
    <row r="1310" spans="2:2" x14ac:dyDescent="0.25">
      <c r="B1310" s="120"/>
    </row>
    <row r="1311" spans="2:2" x14ac:dyDescent="0.25">
      <c r="B1311" s="120"/>
    </row>
    <row r="1312" spans="2:2" x14ac:dyDescent="0.25">
      <c r="B1312" s="120"/>
    </row>
    <row r="1313" spans="2:2" x14ac:dyDescent="0.25">
      <c r="B1313" s="120"/>
    </row>
    <row r="1314" spans="2:2" x14ac:dyDescent="0.25">
      <c r="B1314" s="120"/>
    </row>
    <row r="1315" spans="2:2" x14ac:dyDescent="0.25">
      <c r="B1315" s="120"/>
    </row>
    <row r="1316" spans="2:2" x14ac:dyDescent="0.25">
      <c r="B1316" s="120"/>
    </row>
    <row r="1317" spans="2:2" x14ac:dyDescent="0.25">
      <c r="B1317" s="120"/>
    </row>
    <row r="1318" spans="2:2" x14ac:dyDescent="0.25">
      <c r="B1318" s="120"/>
    </row>
    <row r="1319" spans="2:2" x14ac:dyDescent="0.25">
      <c r="B1319" s="120"/>
    </row>
    <row r="1320" spans="2:2" x14ac:dyDescent="0.25">
      <c r="B1320" s="120"/>
    </row>
    <row r="1321" spans="2:2" x14ac:dyDescent="0.25">
      <c r="B1321" s="120"/>
    </row>
    <row r="1322" spans="2:2" x14ac:dyDescent="0.25">
      <c r="B1322" s="120"/>
    </row>
    <row r="1323" spans="2:2" x14ac:dyDescent="0.25">
      <c r="B1323" s="120"/>
    </row>
    <row r="1324" spans="2:2" x14ac:dyDescent="0.25">
      <c r="B1324" s="120"/>
    </row>
    <row r="1325" spans="2:2" x14ac:dyDescent="0.25">
      <c r="B1325" s="120"/>
    </row>
    <row r="1326" spans="2:2" x14ac:dyDescent="0.25">
      <c r="B1326" s="120"/>
    </row>
    <row r="1327" spans="2:2" x14ac:dyDescent="0.25">
      <c r="B1327" s="120"/>
    </row>
    <row r="1328" spans="2:2" x14ac:dyDescent="0.25">
      <c r="B1328" s="120"/>
    </row>
    <row r="1329" spans="2:2" x14ac:dyDescent="0.25">
      <c r="B1329" s="120"/>
    </row>
    <row r="1330" spans="2:2" x14ac:dyDescent="0.25">
      <c r="B1330" s="120"/>
    </row>
    <row r="1331" spans="2:2" x14ac:dyDescent="0.25">
      <c r="B1331" s="120"/>
    </row>
    <row r="1332" spans="2:2" x14ac:dyDescent="0.25">
      <c r="B1332" s="120"/>
    </row>
    <row r="1333" spans="2:2" x14ac:dyDescent="0.25">
      <c r="B1333" s="120"/>
    </row>
    <row r="1334" spans="2:2" x14ac:dyDescent="0.25">
      <c r="B1334" s="120"/>
    </row>
    <row r="1335" spans="2:2" x14ac:dyDescent="0.25">
      <c r="B1335" s="120"/>
    </row>
    <row r="1336" spans="2:2" x14ac:dyDescent="0.25">
      <c r="B1336" s="120"/>
    </row>
    <row r="1337" spans="2:2" x14ac:dyDescent="0.25">
      <c r="B1337" s="120"/>
    </row>
    <row r="1338" spans="2:2" x14ac:dyDescent="0.25">
      <c r="B1338" s="120"/>
    </row>
    <row r="1339" spans="2:2" x14ac:dyDescent="0.25">
      <c r="B1339" s="120"/>
    </row>
    <row r="1340" spans="2:2" x14ac:dyDescent="0.25">
      <c r="B1340" s="120"/>
    </row>
    <row r="1341" spans="2:2" x14ac:dyDescent="0.25">
      <c r="B1341" s="120"/>
    </row>
    <row r="1342" spans="2:2" x14ac:dyDescent="0.25">
      <c r="B1342" s="120"/>
    </row>
    <row r="1343" spans="2:2" x14ac:dyDescent="0.25">
      <c r="B1343" s="120"/>
    </row>
    <row r="1344" spans="2:2" x14ac:dyDescent="0.25">
      <c r="B1344" s="120"/>
    </row>
    <row r="1345" spans="2:2" x14ac:dyDescent="0.25">
      <c r="B1345" s="120"/>
    </row>
    <row r="1346" spans="2:2" x14ac:dyDescent="0.25">
      <c r="B1346" s="120"/>
    </row>
    <row r="1347" spans="2:2" x14ac:dyDescent="0.25">
      <c r="B1347" s="120"/>
    </row>
    <row r="1348" spans="2:2" x14ac:dyDescent="0.25">
      <c r="B1348" s="120"/>
    </row>
    <row r="1349" spans="2:2" x14ac:dyDescent="0.25">
      <c r="B1349" s="120"/>
    </row>
    <row r="1350" spans="2:2" x14ac:dyDescent="0.25">
      <c r="B1350" s="120"/>
    </row>
    <row r="1351" spans="2:2" x14ac:dyDescent="0.25">
      <c r="B1351" s="120"/>
    </row>
    <row r="1352" spans="2:2" x14ac:dyDescent="0.25">
      <c r="B1352" s="120"/>
    </row>
    <row r="1353" spans="2:2" x14ac:dyDescent="0.25">
      <c r="B1353" s="120"/>
    </row>
    <row r="1354" spans="2:2" x14ac:dyDescent="0.25">
      <c r="B1354" s="120"/>
    </row>
    <row r="1355" spans="2:2" x14ac:dyDescent="0.25">
      <c r="B1355" s="120"/>
    </row>
    <row r="1356" spans="2:2" x14ac:dyDescent="0.25">
      <c r="B1356" s="120"/>
    </row>
    <row r="1357" spans="2:2" x14ac:dyDescent="0.25">
      <c r="B1357" s="120"/>
    </row>
    <row r="1358" spans="2:2" x14ac:dyDescent="0.25">
      <c r="B1358" s="120"/>
    </row>
    <row r="1359" spans="2:2" x14ac:dyDescent="0.25">
      <c r="B1359" s="120"/>
    </row>
    <row r="1360" spans="2:2" x14ac:dyDescent="0.25">
      <c r="B1360" s="120"/>
    </row>
    <row r="1361" spans="2:2" x14ac:dyDescent="0.25">
      <c r="B1361" s="120"/>
    </row>
    <row r="1362" spans="2:2" x14ac:dyDescent="0.25">
      <c r="B1362" s="120"/>
    </row>
    <row r="1363" spans="2:2" x14ac:dyDescent="0.25">
      <c r="B1363" s="120"/>
    </row>
    <row r="1364" spans="2:2" x14ac:dyDescent="0.25">
      <c r="B1364" s="120"/>
    </row>
    <row r="1365" spans="2:2" x14ac:dyDescent="0.25">
      <c r="B1365" s="120"/>
    </row>
    <row r="1366" spans="2:2" x14ac:dyDescent="0.25">
      <c r="B1366" s="120"/>
    </row>
    <row r="1367" spans="2:2" x14ac:dyDescent="0.25">
      <c r="B1367" s="120"/>
    </row>
    <row r="1368" spans="2:2" x14ac:dyDescent="0.25">
      <c r="B1368" s="120"/>
    </row>
    <row r="1369" spans="2:2" x14ac:dyDescent="0.25">
      <c r="B1369" s="120"/>
    </row>
    <row r="1370" spans="2:2" x14ac:dyDescent="0.25">
      <c r="B1370" s="120"/>
    </row>
    <row r="1371" spans="2:2" x14ac:dyDescent="0.25">
      <c r="B1371" s="120"/>
    </row>
    <row r="1372" spans="2:2" x14ac:dyDescent="0.25">
      <c r="B1372" s="120"/>
    </row>
    <row r="1373" spans="2:2" x14ac:dyDescent="0.25">
      <c r="B1373" s="120"/>
    </row>
    <row r="1374" spans="2:2" x14ac:dyDescent="0.25">
      <c r="B1374" s="120"/>
    </row>
    <row r="1375" spans="2:2" x14ac:dyDescent="0.25">
      <c r="B1375" s="120"/>
    </row>
    <row r="1376" spans="2:2" x14ac:dyDescent="0.25">
      <c r="B1376" s="120"/>
    </row>
    <row r="1377" spans="2:2" x14ac:dyDescent="0.25">
      <c r="B1377" s="120"/>
    </row>
    <row r="1378" spans="2:2" x14ac:dyDescent="0.25">
      <c r="B1378" s="120"/>
    </row>
    <row r="1379" spans="2:2" x14ac:dyDescent="0.25">
      <c r="B1379" s="120"/>
    </row>
    <row r="1380" spans="2:2" x14ac:dyDescent="0.25">
      <c r="B1380" s="120"/>
    </row>
    <row r="1381" spans="2:2" x14ac:dyDescent="0.25">
      <c r="B1381" s="120"/>
    </row>
    <row r="1382" spans="2:2" x14ac:dyDescent="0.25">
      <c r="B1382" s="120"/>
    </row>
    <row r="1383" spans="2:2" x14ac:dyDescent="0.25">
      <c r="B1383" s="120"/>
    </row>
    <row r="1384" spans="2:2" x14ac:dyDescent="0.25">
      <c r="B1384" s="120"/>
    </row>
    <row r="1385" spans="2:2" x14ac:dyDescent="0.25">
      <c r="B1385" s="120"/>
    </row>
    <row r="1386" spans="2:2" x14ac:dyDescent="0.25">
      <c r="B1386" s="120"/>
    </row>
    <row r="1387" spans="2:2" x14ac:dyDescent="0.25">
      <c r="B1387" s="120"/>
    </row>
    <row r="1388" spans="2:2" x14ac:dyDescent="0.25">
      <c r="B1388" s="120"/>
    </row>
    <row r="1389" spans="2:2" x14ac:dyDescent="0.25">
      <c r="B1389" s="120"/>
    </row>
    <row r="1390" spans="2:2" x14ac:dyDescent="0.25">
      <c r="B1390" s="120"/>
    </row>
    <row r="1391" spans="2:2" x14ac:dyDescent="0.25">
      <c r="B1391" s="120"/>
    </row>
    <row r="1392" spans="2:2" x14ac:dyDescent="0.25">
      <c r="B1392" s="120"/>
    </row>
    <row r="1393" spans="2:2" x14ac:dyDescent="0.25">
      <c r="B1393" s="120"/>
    </row>
    <row r="1394" spans="2:2" x14ac:dyDescent="0.25">
      <c r="B1394" s="120"/>
    </row>
    <row r="1395" spans="2:2" x14ac:dyDescent="0.25">
      <c r="B1395" s="120"/>
    </row>
    <row r="1396" spans="2:2" x14ac:dyDescent="0.25">
      <c r="B1396" s="120"/>
    </row>
    <row r="1397" spans="2:2" x14ac:dyDescent="0.25">
      <c r="B1397" s="120"/>
    </row>
    <row r="1398" spans="2:2" x14ac:dyDescent="0.25">
      <c r="B1398" s="120"/>
    </row>
    <row r="1399" spans="2:2" x14ac:dyDescent="0.25">
      <c r="B1399" s="120"/>
    </row>
    <row r="1400" spans="2:2" x14ac:dyDescent="0.25">
      <c r="B1400" s="120"/>
    </row>
    <row r="1401" spans="2:2" x14ac:dyDescent="0.25">
      <c r="B1401" s="120"/>
    </row>
    <row r="1402" spans="2:2" x14ac:dyDescent="0.25">
      <c r="B1402" s="120"/>
    </row>
    <row r="1403" spans="2:2" x14ac:dyDescent="0.25">
      <c r="B1403" s="120"/>
    </row>
    <row r="1404" spans="2:2" x14ac:dyDescent="0.25">
      <c r="B1404" s="120"/>
    </row>
    <row r="1405" spans="2:2" x14ac:dyDescent="0.25">
      <c r="B1405" s="120"/>
    </row>
    <row r="1406" spans="2:2" x14ac:dyDescent="0.25">
      <c r="B1406" s="120"/>
    </row>
    <row r="1407" spans="2:2" x14ac:dyDescent="0.25">
      <c r="B1407" s="120"/>
    </row>
    <row r="1408" spans="2:2" x14ac:dyDescent="0.25">
      <c r="B1408" s="120"/>
    </row>
    <row r="1409" spans="2:2" x14ac:dyDescent="0.25">
      <c r="B1409" s="120"/>
    </row>
    <row r="1410" spans="2:2" x14ac:dyDescent="0.25">
      <c r="B1410" s="120"/>
    </row>
    <row r="1411" spans="2:2" x14ac:dyDescent="0.25">
      <c r="B1411" s="120"/>
    </row>
    <row r="1412" spans="2:2" x14ac:dyDescent="0.25">
      <c r="B1412" s="120"/>
    </row>
    <row r="1413" spans="2:2" x14ac:dyDescent="0.25">
      <c r="B1413" s="120"/>
    </row>
    <row r="1414" spans="2:2" x14ac:dyDescent="0.25">
      <c r="B1414" s="120"/>
    </row>
    <row r="1415" spans="2:2" x14ac:dyDescent="0.25">
      <c r="B1415" s="120"/>
    </row>
    <row r="1416" spans="2:2" x14ac:dyDescent="0.25">
      <c r="B1416" s="120"/>
    </row>
    <row r="1417" spans="2:2" x14ac:dyDescent="0.25">
      <c r="B1417" s="120"/>
    </row>
    <row r="1418" spans="2:2" x14ac:dyDescent="0.25">
      <c r="B1418" s="120"/>
    </row>
    <row r="1419" spans="2:2" x14ac:dyDescent="0.25">
      <c r="B1419" s="120"/>
    </row>
    <row r="1420" spans="2:2" x14ac:dyDescent="0.25">
      <c r="B1420" s="120"/>
    </row>
    <row r="1421" spans="2:2" x14ac:dyDescent="0.25">
      <c r="B1421" s="120"/>
    </row>
    <row r="1422" spans="2:2" x14ac:dyDescent="0.25">
      <c r="B1422" s="120"/>
    </row>
    <row r="1423" spans="2:2" x14ac:dyDescent="0.25">
      <c r="B1423" s="120"/>
    </row>
    <row r="1424" spans="2:2" x14ac:dyDescent="0.25">
      <c r="B1424" s="120"/>
    </row>
    <row r="1425" spans="2:2" x14ac:dyDescent="0.25">
      <c r="B1425" s="120"/>
    </row>
    <row r="1426" spans="2:2" x14ac:dyDescent="0.25">
      <c r="B1426" s="120"/>
    </row>
    <row r="1427" spans="2:2" x14ac:dyDescent="0.25">
      <c r="B1427" s="120"/>
    </row>
    <row r="1428" spans="2:2" x14ac:dyDescent="0.25">
      <c r="B1428" s="120"/>
    </row>
    <row r="1429" spans="2:2" x14ac:dyDescent="0.25">
      <c r="B1429" s="120"/>
    </row>
    <row r="1430" spans="2:2" x14ac:dyDescent="0.25">
      <c r="B1430" s="120"/>
    </row>
    <row r="1431" spans="2:2" x14ac:dyDescent="0.25">
      <c r="B1431" s="120"/>
    </row>
    <row r="1432" spans="2:2" x14ac:dyDescent="0.25">
      <c r="B1432" s="120"/>
    </row>
    <row r="1433" spans="2:2" x14ac:dyDescent="0.25">
      <c r="B1433" s="120"/>
    </row>
    <row r="1434" spans="2:2" x14ac:dyDescent="0.25">
      <c r="B1434" s="120"/>
    </row>
    <row r="1435" spans="2:2" x14ac:dyDescent="0.25">
      <c r="B1435" s="120"/>
    </row>
    <row r="1436" spans="2:2" x14ac:dyDescent="0.25">
      <c r="B1436" s="120"/>
    </row>
    <row r="1437" spans="2:2" x14ac:dyDescent="0.25">
      <c r="B1437" s="120"/>
    </row>
    <row r="1438" spans="2:2" x14ac:dyDescent="0.25">
      <c r="B1438" s="120"/>
    </row>
    <row r="1439" spans="2:2" x14ac:dyDescent="0.25">
      <c r="B1439" s="120"/>
    </row>
    <row r="1440" spans="2:2" x14ac:dyDescent="0.25">
      <c r="B1440" s="120"/>
    </row>
    <row r="1441" spans="2:2" x14ac:dyDescent="0.25">
      <c r="B1441" s="120"/>
    </row>
    <row r="1442" spans="2:2" x14ac:dyDescent="0.25">
      <c r="B1442" s="120"/>
    </row>
    <row r="1443" spans="2:2" x14ac:dyDescent="0.25">
      <c r="B1443" s="120"/>
    </row>
    <row r="1444" spans="2:2" x14ac:dyDescent="0.25">
      <c r="B1444" s="120"/>
    </row>
    <row r="1445" spans="2:2" x14ac:dyDescent="0.25">
      <c r="B1445" s="120"/>
    </row>
    <row r="1446" spans="2:2" x14ac:dyDescent="0.25">
      <c r="B1446" s="120"/>
    </row>
    <row r="1447" spans="2:2" x14ac:dyDescent="0.25">
      <c r="B1447" s="120"/>
    </row>
    <row r="1448" spans="2:2" x14ac:dyDescent="0.25">
      <c r="B1448" s="120"/>
    </row>
    <row r="1449" spans="2:2" x14ac:dyDescent="0.25">
      <c r="B1449" s="120"/>
    </row>
    <row r="1450" spans="2:2" x14ac:dyDescent="0.25">
      <c r="B1450" s="120"/>
    </row>
    <row r="1451" spans="2:2" x14ac:dyDescent="0.25">
      <c r="B1451" s="120"/>
    </row>
    <row r="1452" spans="2:2" x14ac:dyDescent="0.25">
      <c r="B1452" s="120"/>
    </row>
    <row r="1453" spans="2:2" x14ac:dyDescent="0.25">
      <c r="B1453" s="120"/>
    </row>
    <row r="1454" spans="2:2" x14ac:dyDescent="0.25">
      <c r="B1454" s="120"/>
    </row>
    <row r="1455" spans="2:2" x14ac:dyDescent="0.25">
      <c r="B1455" s="120"/>
    </row>
    <row r="1456" spans="2:2" x14ac:dyDescent="0.25">
      <c r="B1456" s="120"/>
    </row>
    <row r="1457" spans="2:2" x14ac:dyDescent="0.25">
      <c r="B1457" s="120"/>
    </row>
    <row r="1458" spans="2:2" x14ac:dyDescent="0.25">
      <c r="B1458" s="120"/>
    </row>
    <row r="1459" spans="2:2" x14ac:dyDescent="0.25">
      <c r="B1459" s="120"/>
    </row>
    <row r="1460" spans="2:2" x14ac:dyDescent="0.25">
      <c r="B1460" s="120"/>
    </row>
    <row r="1461" spans="2:2" x14ac:dyDescent="0.25">
      <c r="B1461" s="120"/>
    </row>
    <row r="1462" spans="2:2" x14ac:dyDescent="0.25">
      <c r="B1462" s="120"/>
    </row>
    <row r="1463" spans="2:2" x14ac:dyDescent="0.25">
      <c r="B1463" s="120"/>
    </row>
    <row r="1464" spans="2:2" x14ac:dyDescent="0.25">
      <c r="B1464" s="120"/>
    </row>
    <row r="1465" spans="2:2" x14ac:dyDescent="0.25">
      <c r="B1465" s="120"/>
    </row>
    <row r="1466" spans="2:2" x14ac:dyDescent="0.25">
      <c r="B1466" s="120"/>
    </row>
    <row r="1467" spans="2:2" x14ac:dyDescent="0.25">
      <c r="B1467" s="120"/>
    </row>
    <row r="1468" spans="2:2" x14ac:dyDescent="0.25">
      <c r="B1468" s="120"/>
    </row>
    <row r="1469" spans="2:2" x14ac:dyDescent="0.25">
      <c r="B1469" s="120"/>
    </row>
    <row r="1470" spans="2:2" x14ac:dyDescent="0.25">
      <c r="B1470" s="120"/>
    </row>
    <row r="1471" spans="2:2" x14ac:dyDescent="0.25">
      <c r="B1471" s="120"/>
    </row>
    <row r="1472" spans="2:2" x14ac:dyDescent="0.25">
      <c r="B1472" s="120"/>
    </row>
    <row r="1473" spans="2:2" x14ac:dyDescent="0.25">
      <c r="B1473" s="120"/>
    </row>
    <row r="1474" spans="2:2" x14ac:dyDescent="0.25">
      <c r="B1474" s="120"/>
    </row>
    <row r="1475" spans="2:2" x14ac:dyDescent="0.25">
      <c r="B1475" s="120"/>
    </row>
    <row r="1476" spans="2:2" x14ac:dyDescent="0.25">
      <c r="B1476" s="120"/>
    </row>
    <row r="1477" spans="2:2" x14ac:dyDescent="0.25">
      <c r="B1477" s="120"/>
    </row>
    <row r="1478" spans="2:2" x14ac:dyDescent="0.25">
      <c r="B1478" s="120"/>
    </row>
    <row r="1479" spans="2:2" x14ac:dyDescent="0.25">
      <c r="B1479" s="120"/>
    </row>
    <row r="1480" spans="2:2" x14ac:dyDescent="0.25">
      <c r="B1480" s="120"/>
    </row>
    <row r="1481" spans="2:2" x14ac:dyDescent="0.25">
      <c r="B1481" s="120"/>
    </row>
    <row r="1482" spans="2:2" x14ac:dyDescent="0.25">
      <c r="B1482" s="120"/>
    </row>
    <row r="1483" spans="2:2" x14ac:dyDescent="0.25">
      <c r="B1483" s="120"/>
    </row>
    <row r="1484" spans="2:2" x14ac:dyDescent="0.25">
      <c r="B1484" s="120"/>
    </row>
    <row r="1485" spans="2:2" x14ac:dyDescent="0.25">
      <c r="B1485" s="120"/>
    </row>
    <row r="1486" spans="2:2" x14ac:dyDescent="0.25">
      <c r="B1486" s="120"/>
    </row>
    <row r="1487" spans="2:2" x14ac:dyDescent="0.25">
      <c r="B1487" s="120"/>
    </row>
    <row r="1488" spans="2:2" x14ac:dyDescent="0.25">
      <c r="B1488" s="120"/>
    </row>
    <row r="1489" spans="2:2" x14ac:dyDescent="0.25">
      <c r="B1489" s="120"/>
    </row>
    <row r="1490" spans="2:2" x14ac:dyDescent="0.25">
      <c r="B1490" s="120"/>
    </row>
    <row r="1491" spans="2:2" x14ac:dyDescent="0.25">
      <c r="B1491" s="120"/>
    </row>
    <row r="1492" spans="2:2" x14ac:dyDescent="0.25">
      <c r="B1492" s="120"/>
    </row>
    <row r="1493" spans="2:2" x14ac:dyDescent="0.25">
      <c r="B1493" s="120"/>
    </row>
    <row r="1494" spans="2:2" x14ac:dyDescent="0.25">
      <c r="B1494" s="120"/>
    </row>
    <row r="1495" spans="2:2" x14ac:dyDescent="0.25">
      <c r="B1495" s="120"/>
    </row>
    <row r="1496" spans="2:2" x14ac:dyDescent="0.25">
      <c r="B1496" s="120"/>
    </row>
    <row r="1497" spans="2:2" x14ac:dyDescent="0.25">
      <c r="B1497" s="120"/>
    </row>
    <row r="1498" spans="2:2" x14ac:dyDescent="0.25">
      <c r="B1498" s="120"/>
    </row>
    <row r="1499" spans="2:2" x14ac:dyDescent="0.25">
      <c r="B1499" s="120"/>
    </row>
    <row r="1500" spans="2:2" x14ac:dyDescent="0.25">
      <c r="B1500" s="120"/>
    </row>
    <row r="1501" spans="2:2" x14ac:dyDescent="0.25">
      <c r="B1501" s="120"/>
    </row>
    <row r="1502" spans="2:2" x14ac:dyDescent="0.25">
      <c r="B1502" s="120"/>
    </row>
    <row r="1503" spans="2:2" x14ac:dyDescent="0.25">
      <c r="B1503" s="120"/>
    </row>
    <row r="1504" spans="2:2" x14ac:dyDescent="0.25">
      <c r="B1504" s="120"/>
    </row>
    <row r="1505" spans="2:2" x14ac:dyDescent="0.25">
      <c r="B1505" s="120"/>
    </row>
    <row r="1506" spans="2:2" x14ac:dyDescent="0.25">
      <c r="B1506" s="120"/>
    </row>
    <row r="1507" spans="2:2" x14ac:dyDescent="0.25">
      <c r="B1507" s="120"/>
    </row>
    <row r="1508" spans="2:2" x14ac:dyDescent="0.25">
      <c r="B1508" s="120"/>
    </row>
    <row r="1509" spans="2:2" x14ac:dyDescent="0.25">
      <c r="B1509" s="120"/>
    </row>
    <row r="1510" spans="2:2" x14ac:dyDescent="0.25">
      <c r="B1510" s="120"/>
    </row>
    <row r="1511" spans="2:2" x14ac:dyDescent="0.25">
      <c r="B1511" s="120"/>
    </row>
    <row r="1512" spans="2:2" x14ac:dyDescent="0.25">
      <c r="B1512" s="120"/>
    </row>
    <row r="1513" spans="2:2" x14ac:dyDescent="0.25">
      <c r="B1513" s="120"/>
    </row>
    <row r="1514" spans="2:2" x14ac:dyDescent="0.25">
      <c r="B1514" s="120"/>
    </row>
    <row r="1515" spans="2:2" x14ac:dyDescent="0.25">
      <c r="B1515" s="120"/>
    </row>
    <row r="1516" spans="2:2" x14ac:dyDescent="0.25">
      <c r="B1516" s="120"/>
    </row>
    <row r="1517" spans="2:2" x14ac:dyDescent="0.25">
      <c r="B1517" s="120"/>
    </row>
    <row r="1518" spans="2:2" x14ac:dyDescent="0.25">
      <c r="B1518" s="120"/>
    </row>
    <row r="1519" spans="2:2" x14ac:dyDescent="0.25">
      <c r="B1519" s="120"/>
    </row>
    <row r="1520" spans="2:2" x14ac:dyDescent="0.25">
      <c r="B1520" s="120"/>
    </row>
    <row r="1521" spans="2:2" x14ac:dyDescent="0.25">
      <c r="B1521" s="120"/>
    </row>
    <row r="1522" spans="2:2" x14ac:dyDescent="0.25">
      <c r="B1522" s="120"/>
    </row>
    <row r="1523" spans="2:2" x14ac:dyDescent="0.25">
      <c r="B1523" s="120"/>
    </row>
    <row r="1524" spans="2:2" x14ac:dyDescent="0.25">
      <c r="B1524" s="120"/>
    </row>
    <row r="1525" spans="2:2" x14ac:dyDescent="0.25">
      <c r="B1525" s="120"/>
    </row>
    <row r="1526" spans="2:2" x14ac:dyDescent="0.25">
      <c r="B1526" s="120"/>
    </row>
    <row r="1527" spans="2:2" x14ac:dyDescent="0.25">
      <c r="B1527" s="120"/>
    </row>
    <row r="1528" spans="2:2" x14ac:dyDescent="0.25">
      <c r="B1528" s="120"/>
    </row>
    <row r="1529" spans="2:2" x14ac:dyDescent="0.25">
      <c r="B1529" s="120"/>
    </row>
    <row r="1530" spans="2:2" x14ac:dyDescent="0.25">
      <c r="B1530" s="120"/>
    </row>
    <row r="1531" spans="2:2" x14ac:dyDescent="0.25">
      <c r="B1531" s="120"/>
    </row>
    <row r="1532" spans="2:2" x14ac:dyDescent="0.25">
      <c r="B1532" s="120"/>
    </row>
    <row r="1533" spans="2:2" x14ac:dyDescent="0.25">
      <c r="B1533" s="120"/>
    </row>
    <row r="1534" spans="2:2" x14ac:dyDescent="0.25">
      <c r="B1534" s="120"/>
    </row>
    <row r="1535" spans="2:2" x14ac:dyDescent="0.25">
      <c r="B1535" s="120"/>
    </row>
    <row r="1536" spans="2:2" x14ac:dyDescent="0.25">
      <c r="B1536" s="120"/>
    </row>
    <row r="1537" spans="2:2" x14ac:dyDescent="0.25">
      <c r="B1537" s="120"/>
    </row>
    <row r="1538" spans="2:2" x14ac:dyDescent="0.25">
      <c r="B1538" s="120"/>
    </row>
    <row r="1539" spans="2:2" x14ac:dyDescent="0.25">
      <c r="B1539" s="120"/>
    </row>
    <row r="1540" spans="2:2" x14ac:dyDescent="0.25">
      <c r="B1540" s="120"/>
    </row>
    <row r="1541" spans="2:2" x14ac:dyDescent="0.25">
      <c r="B1541" s="120"/>
    </row>
    <row r="1542" spans="2:2" x14ac:dyDescent="0.25">
      <c r="B1542" s="120"/>
    </row>
    <row r="1543" spans="2:2" x14ac:dyDescent="0.25">
      <c r="B1543" s="120"/>
    </row>
    <row r="1544" spans="2:2" x14ac:dyDescent="0.25">
      <c r="B1544" s="120"/>
    </row>
    <row r="1545" spans="2:2" x14ac:dyDescent="0.25">
      <c r="B1545" s="120"/>
    </row>
    <row r="1546" spans="2:2" x14ac:dyDescent="0.25">
      <c r="B1546" s="120"/>
    </row>
    <row r="1547" spans="2:2" x14ac:dyDescent="0.25">
      <c r="B1547" s="120"/>
    </row>
    <row r="1548" spans="2:2" x14ac:dyDescent="0.25">
      <c r="B1548" s="120"/>
    </row>
    <row r="1549" spans="2:2" x14ac:dyDescent="0.25">
      <c r="B1549" s="120"/>
    </row>
    <row r="1550" spans="2:2" x14ac:dyDescent="0.25">
      <c r="B1550" s="120"/>
    </row>
    <row r="1551" spans="2:2" x14ac:dyDescent="0.25">
      <c r="B1551" s="120"/>
    </row>
    <row r="1552" spans="2:2" x14ac:dyDescent="0.25">
      <c r="B1552" s="120"/>
    </row>
    <row r="1553" spans="2:2" x14ac:dyDescent="0.25">
      <c r="B1553" s="120"/>
    </row>
    <row r="1554" spans="2:2" x14ac:dyDescent="0.25">
      <c r="B1554" s="120"/>
    </row>
    <row r="1555" spans="2:2" x14ac:dyDescent="0.25">
      <c r="B1555" s="120"/>
    </row>
    <row r="1556" spans="2:2" x14ac:dyDescent="0.25">
      <c r="B1556" s="120"/>
    </row>
    <row r="1557" spans="2:2" x14ac:dyDescent="0.25">
      <c r="B1557" s="120"/>
    </row>
    <row r="1558" spans="2:2" x14ac:dyDescent="0.25">
      <c r="B1558" s="120"/>
    </row>
    <row r="1559" spans="2:2" x14ac:dyDescent="0.25">
      <c r="B1559" s="120"/>
    </row>
    <row r="1560" spans="2:2" x14ac:dyDescent="0.25">
      <c r="B1560" s="120"/>
    </row>
    <row r="1561" spans="2:2" x14ac:dyDescent="0.25">
      <c r="B1561" s="120"/>
    </row>
    <row r="1562" spans="2:2" x14ac:dyDescent="0.25">
      <c r="B1562" s="120"/>
    </row>
    <row r="1563" spans="2:2" x14ac:dyDescent="0.25">
      <c r="B1563" s="120"/>
    </row>
    <row r="1564" spans="2:2" x14ac:dyDescent="0.25">
      <c r="B1564" s="120"/>
    </row>
    <row r="1565" spans="2:2" x14ac:dyDescent="0.25">
      <c r="B1565" s="120"/>
    </row>
    <row r="1566" spans="2:2" x14ac:dyDescent="0.25">
      <c r="B1566" s="120"/>
    </row>
    <row r="1567" spans="2:2" x14ac:dyDescent="0.25">
      <c r="B1567" s="120"/>
    </row>
    <row r="1568" spans="2:2" x14ac:dyDescent="0.25">
      <c r="B1568" s="120"/>
    </row>
    <row r="1569" spans="2:2" x14ac:dyDescent="0.25">
      <c r="B1569" s="120"/>
    </row>
    <row r="1570" spans="2:2" x14ac:dyDescent="0.25">
      <c r="B1570" s="120"/>
    </row>
    <row r="1571" spans="2:2" x14ac:dyDescent="0.25">
      <c r="B1571" s="120"/>
    </row>
    <row r="1572" spans="2:2" x14ac:dyDescent="0.25">
      <c r="B1572" s="120"/>
    </row>
    <row r="1573" spans="2:2" x14ac:dyDescent="0.25">
      <c r="B1573" s="120"/>
    </row>
    <row r="1574" spans="2:2" x14ac:dyDescent="0.25">
      <c r="B1574" s="120"/>
    </row>
    <row r="1575" spans="2:2" x14ac:dyDescent="0.25">
      <c r="B1575" s="120"/>
    </row>
    <row r="1576" spans="2:2" x14ac:dyDescent="0.25">
      <c r="B1576" s="120"/>
    </row>
    <row r="1577" spans="2:2" x14ac:dyDescent="0.25">
      <c r="B1577" s="120"/>
    </row>
    <row r="1578" spans="2:2" x14ac:dyDescent="0.25">
      <c r="B1578" s="120"/>
    </row>
    <row r="1579" spans="2:2" x14ac:dyDescent="0.25">
      <c r="B1579" s="120"/>
    </row>
    <row r="1580" spans="2:2" x14ac:dyDescent="0.25">
      <c r="B1580" s="120"/>
    </row>
    <row r="1581" spans="2:2" x14ac:dyDescent="0.25">
      <c r="B1581" s="120"/>
    </row>
    <row r="1582" spans="2:2" x14ac:dyDescent="0.25">
      <c r="B1582" s="120"/>
    </row>
    <row r="1583" spans="2:2" x14ac:dyDescent="0.25">
      <c r="B1583" s="120"/>
    </row>
    <row r="1584" spans="2:2" x14ac:dyDescent="0.25">
      <c r="B1584" s="120"/>
    </row>
    <row r="1585" spans="2:2" x14ac:dyDescent="0.25">
      <c r="B1585" s="120"/>
    </row>
    <row r="1586" spans="2:2" x14ac:dyDescent="0.25">
      <c r="B1586" s="120"/>
    </row>
    <row r="1587" spans="2:2" x14ac:dyDescent="0.25">
      <c r="B1587" s="120"/>
    </row>
    <row r="1588" spans="2:2" x14ac:dyDescent="0.25">
      <c r="B1588" s="120"/>
    </row>
    <row r="1589" spans="2:2" x14ac:dyDescent="0.25">
      <c r="B1589" s="120"/>
    </row>
    <row r="1590" spans="2:2" x14ac:dyDescent="0.25">
      <c r="B1590" s="120"/>
    </row>
    <row r="1591" spans="2:2" x14ac:dyDescent="0.25">
      <c r="B1591" s="120"/>
    </row>
    <row r="1592" spans="2:2" x14ac:dyDescent="0.25">
      <c r="B1592" s="120"/>
    </row>
    <row r="1593" spans="2:2" x14ac:dyDescent="0.25">
      <c r="B1593" s="120"/>
    </row>
    <row r="1594" spans="2:2" x14ac:dyDescent="0.25">
      <c r="B1594" s="120"/>
    </row>
    <row r="1595" spans="2:2" x14ac:dyDescent="0.25">
      <c r="B1595" s="120"/>
    </row>
    <row r="1596" spans="2:2" x14ac:dyDescent="0.25">
      <c r="B1596" s="120"/>
    </row>
    <row r="1597" spans="2:2" x14ac:dyDescent="0.25">
      <c r="B1597" s="120"/>
    </row>
    <row r="1598" spans="2:2" x14ac:dyDescent="0.25">
      <c r="B1598" s="120"/>
    </row>
    <row r="1599" spans="2:2" x14ac:dyDescent="0.25">
      <c r="B1599" s="120"/>
    </row>
    <row r="1600" spans="2:2" x14ac:dyDescent="0.25">
      <c r="B1600" s="120"/>
    </row>
    <row r="1601" spans="2:2" x14ac:dyDescent="0.25">
      <c r="B1601" s="120"/>
    </row>
    <row r="1602" spans="2:2" x14ac:dyDescent="0.25">
      <c r="B1602" s="120"/>
    </row>
    <row r="1603" spans="2:2" x14ac:dyDescent="0.25">
      <c r="B1603" s="120"/>
    </row>
    <row r="1604" spans="2:2" x14ac:dyDescent="0.25">
      <c r="B1604" s="120"/>
    </row>
    <row r="1605" spans="2:2" x14ac:dyDescent="0.25">
      <c r="B1605" s="120"/>
    </row>
    <row r="1606" spans="2:2" x14ac:dyDescent="0.25">
      <c r="B1606" s="120"/>
    </row>
    <row r="1607" spans="2:2" x14ac:dyDescent="0.25">
      <c r="B1607" s="120"/>
    </row>
    <row r="1608" spans="2:2" x14ac:dyDescent="0.25">
      <c r="B1608" s="120"/>
    </row>
    <row r="1609" spans="2:2" x14ac:dyDescent="0.25">
      <c r="B1609" s="120"/>
    </row>
    <row r="1610" spans="2:2" x14ac:dyDescent="0.25">
      <c r="B1610" s="120"/>
    </row>
    <row r="1611" spans="2:2" x14ac:dyDescent="0.25">
      <c r="B1611" s="120"/>
    </row>
    <row r="1612" spans="2:2" x14ac:dyDescent="0.25">
      <c r="B1612" s="120"/>
    </row>
    <row r="1613" spans="2:2" x14ac:dyDescent="0.25">
      <c r="B1613" s="120"/>
    </row>
    <row r="1614" spans="2:2" x14ac:dyDescent="0.25">
      <c r="B1614" s="120"/>
    </row>
    <row r="1615" spans="2:2" x14ac:dyDescent="0.25">
      <c r="B1615" s="120"/>
    </row>
    <row r="1616" spans="2:2" x14ac:dyDescent="0.25">
      <c r="B1616" s="120"/>
    </row>
    <row r="1617" spans="2:2" x14ac:dyDescent="0.25">
      <c r="B1617" s="120"/>
    </row>
    <row r="1618" spans="2:2" x14ac:dyDescent="0.25">
      <c r="B1618" s="120"/>
    </row>
    <row r="1619" spans="2:2" x14ac:dyDescent="0.25">
      <c r="B1619" s="120"/>
    </row>
    <row r="1620" spans="2:2" x14ac:dyDescent="0.25">
      <c r="B1620" s="120"/>
    </row>
    <row r="1621" spans="2:2" x14ac:dyDescent="0.25">
      <c r="B1621" s="120"/>
    </row>
    <row r="1622" spans="2:2" x14ac:dyDescent="0.25">
      <c r="B1622" s="120"/>
    </row>
    <row r="1623" spans="2:2" x14ac:dyDescent="0.25">
      <c r="B1623" s="120"/>
    </row>
    <row r="1624" spans="2:2" x14ac:dyDescent="0.25">
      <c r="B1624" s="120"/>
    </row>
    <row r="1625" spans="2:2" x14ac:dyDescent="0.25">
      <c r="B1625" s="120"/>
    </row>
    <row r="1626" spans="2:2" x14ac:dyDescent="0.25">
      <c r="B1626" s="120"/>
    </row>
    <row r="1627" spans="2:2" x14ac:dyDescent="0.25">
      <c r="B1627" s="120"/>
    </row>
    <row r="1628" spans="2:2" x14ac:dyDescent="0.25">
      <c r="B1628" s="120"/>
    </row>
    <row r="1629" spans="2:2" x14ac:dyDescent="0.25">
      <c r="B1629" s="120"/>
    </row>
    <row r="1630" spans="2:2" x14ac:dyDescent="0.25">
      <c r="B1630" s="120"/>
    </row>
    <row r="1631" spans="2:2" x14ac:dyDescent="0.25">
      <c r="B1631" s="120"/>
    </row>
    <row r="1632" spans="2:2" x14ac:dyDescent="0.25">
      <c r="B1632" s="120"/>
    </row>
    <row r="1633" spans="2:2" x14ac:dyDescent="0.25">
      <c r="B1633" s="120"/>
    </row>
    <row r="1634" spans="2:2" x14ac:dyDescent="0.25">
      <c r="B1634" s="120"/>
    </row>
    <row r="1635" spans="2:2" x14ac:dyDescent="0.25">
      <c r="B1635" s="120"/>
    </row>
    <row r="1636" spans="2:2" x14ac:dyDescent="0.25">
      <c r="B1636" s="120"/>
    </row>
    <row r="1637" spans="2:2" x14ac:dyDescent="0.25">
      <c r="B1637" s="120"/>
    </row>
    <row r="1638" spans="2:2" x14ac:dyDescent="0.25">
      <c r="B1638" s="120"/>
    </row>
    <row r="1639" spans="2:2" x14ac:dyDescent="0.25">
      <c r="B1639" s="120"/>
    </row>
    <row r="1640" spans="2:2" x14ac:dyDescent="0.25">
      <c r="B1640" s="120"/>
    </row>
    <row r="1641" spans="2:2" x14ac:dyDescent="0.25">
      <c r="B1641" s="120"/>
    </row>
    <row r="1642" spans="2:2" x14ac:dyDescent="0.25">
      <c r="B1642" s="120"/>
    </row>
    <row r="1643" spans="2:2" x14ac:dyDescent="0.25">
      <c r="B1643" s="120"/>
    </row>
    <row r="1644" spans="2:2" x14ac:dyDescent="0.25">
      <c r="B1644" s="120"/>
    </row>
    <row r="1645" spans="2:2" x14ac:dyDescent="0.25">
      <c r="B1645" s="120"/>
    </row>
    <row r="1646" spans="2:2" x14ac:dyDescent="0.25">
      <c r="B1646" s="120"/>
    </row>
    <row r="1647" spans="2:2" x14ac:dyDescent="0.25">
      <c r="B1647" s="120"/>
    </row>
    <row r="1648" spans="2:2" x14ac:dyDescent="0.25">
      <c r="B1648" s="120"/>
    </row>
    <row r="1649" spans="2:2" x14ac:dyDescent="0.25">
      <c r="B1649" s="120"/>
    </row>
    <row r="1650" spans="2:2" x14ac:dyDescent="0.25">
      <c r="B1650" s="120"/>
    </row>
    <row r="1651" spans="2:2" x14ac:dyDescent="0.25">
      <c r="B1651" s="120"/>
    </row>
    <row r="1652" spans="2:2" x14ac:dyDescent="0.25">
      <c r="B1652" s="120"/>
    </row>
    <row r="1653" spans="2:2" x14ac:dyDescent="0.25">
      <c r="B1653" s="120"/>
    </row>
    <row r="1654" spans="2:2" x14ac:dyDescent="0.25">
      <c r="B1654" s="120"/>
    </row>
    <row r="1655" spans="2:2" x14ac:dyDescent="0.25">
      <c r="B1655" s="120"/>
    </row>
    <row r="1656" spans="2:2" x14ac:dyDescent="0.25">
      <c r="B1656" s="120"/>
    </row>
    <row r="1657" spans="2:2" x14ac:dyDescent="0.25">
      <c r="B1657" s="120"/>
    </row>
    <row r="1658" spans="2:2" x14ac:dyDescent="0.25">
      <c r="B1658" s="120"/>
    </row>
    <row r="1659" spans="2:2" x14ac:dyDescent="0.25">
      <c r="B1659" s="120"/>
    </row>
    <row r="1660" spans="2:2" x14ac:dyDescent="0.25">
      <c r="B1660" s="120"/>
    </row>
    <row r="1661" spans="2:2" x14ac:dyDescent="0.25">
      <c r="B1661" s="120"/>
    </row>
    <row r="1662" spans="2:2" x14ac:dyDescent="0.25">
      <c r="B1662" s="120"/>
    </row>
    <row r="1663" spans="2:2" x14ac:dyDescent="0.25">
      <c r="B1663" s="120"/>
    </row>
    <row r="1664" spans="2:2" x14ac:dyDescent="0.25">
      <c r="B1664" s="120"/>
    </row>
    <row r="1665" spans="2:2" x14ac:dyDescent="0.25">
      <c r="B1665" s="120"/>
    </row>
    <row r="1666" spans="2:2" x14ac:dyDescent="0.25">
      <c r="B1666" s="120"/>
    </row>
    <row r="1667" spans="2:2" x14ac:dyDescent="0.25">
      <c r="B1667" s="120"/>
    </row>
    <row r="1668" spans="2:2" x14ac:dyDescent="0.25">
      <c r="B1668" s="120"/>
    </row>
    <row r="1669" spans="2:2" x14ac:dyDescent="0.25">
      <c r="B1669" s="120"/>
    </row>
    <row r="1670" spans="2:2" x14ac:dyDescent="0.25">
      <c r="B1670" s="120"/>
    </row>
    <row r="1671" spans="2:2" x14ac:dyDescent="0.25">
      <c r="B1671" s="120"/>
    </row>
    <row r="1672" spans="2:2" x14ac:dyDescent="0.25">
      <c r="B1672" s="120"/>
    </row>
    <row r="1673" spans="2:2" x14ac:dyDescent="0.25">
      <c r="B1673" s="120"/>
    </row>
    <row r="1674" spans="2:2" x14ac:dyDescent="0.25">
      <c r="B1674" s="120"/>
    </row>
    <row r="1675" spans="2:2" x14ac:dyDescent="0.25">
      <c r="B1675" s="120"/>
    </row>
    <row r="1676" spans="2:2" x14ac:dyDescent="0.25">
      <c r="B1676" s="120"/>
    </row>
    <row r="1677" spans="2:2" x14ac:dyDescent="0.25">
      <c r="B1677" s="120"/>
    </row>
    <row r="1678" spans="2:2" x14ac:dyDescent="0.25">
      <c r="B1678" s="120"/>
    </row>
    <row r="1679" spans="2:2" x14ac:dyDescent="0.25">
      <c r="B1679" s="120"/>
    </row>
    <row r="1680" spans="2:2" x14ac:dyDescent="0.25">
      <c r="B1680" s="120"/>
    </row>
    <row r="1681" spans="2:2" x14ac:dyDescent="0.25">
      <c r="B1681" s="120"/>
    </row>
    <row r="1682" spans="2:2" x14ac:dyDescent="0.25">
      <c r="B1682" s="120"/>
    </row>
    <row r="1683" spans="2:2" x14ac:dyDescent="0.25">
      <c r="B1683" s="120"/>
    </row>
    <row r="1684" spans="2:2" x14ac:dyDescent="0.25">
      <c r="B1684" s="120"/>
    </row>
    <row r="1685" spans="2:2" x14ac:dyDescent="0.25">
      <c r="B1685" s="120"/>
    </row>
    <row r="1686" spans="2:2" x14ac:dyDescent="0.25">
      <c r="B1686" s="120"/>
    </row>
    <row r="1687" spans="2:2" x14ac:dyDescent="0.25">
      <c r="B1687" s="120"/>
    </row>
    <row r="1688" spans="2:2" x14ac:dyDescent="0.25">
      <c r="B1688" s="120"/>
    </row>
    <row r="1689" spans="2:2" x14ac:dyDescent="0.25">
      <c r="B1689" s="120"/>
    </row>
    <row r="1690" spans="2:2" x14ac:dyDescent="0.25">
      <c r="B1690" s="120"/>
    </row>
    <row r="1691" spans="2:2" x14ac:dyDescent="0.25">
      <c r="B1691" s="120"/>
    </row>
    <row r="1692" spans="2:2" x14ac:dyDescent="0.25">
      <c r="B1692" s="120"/>
    </row>
    <row r="1693" spans="2:2" x14ac:dyDescent="0.25">
      <c r="B1693" s="120"/>
    </row>
    <row r="1694" spans="2:2" x14ac:dyDescent="0.25">
      <c r="B1694" s="120"/>
    </row>
    <row r="1695" spans="2:2" x14ac:dyDescent="0.25">
      <c r="B1695" s="120"/>
    </row>
    <row r="1696" spans="2:2" x14ac:dyDescent="0.25">
      <c r="B1696" s="120"/>
    </row>
    <row r="1697" spans="2:2" x14ac:dyDescent="0.25">
      <c r="B1697" s="120"/>
    </row>
    <row r="1698" spans="2:2" x14ac:dyDescent="0.25">
      <c r="B1698" s="120"/>
    </row>
    <row r="1699" spans="2:2" x14ac:dyDescent="0.25">
      <c r="B1699" s="120"/>
    </row>
    <row r="1700" spans="2:2" x14ac:dyDescent="0.25">
      <c r="B1700" s="120"/>
    </row>
    <row r="1701" spans="2:2" x14ac:dyDescent="0.25">
      <c r="B1701" s="120"/>
    </row>
    <row r="1702" spans="2:2" x14ac:dyDescent="0.25">
      <c r="B1702" s="120"/>
    </row>
    <row r="1703" spans="2:2" x14ac:dyDescent="0.25">
      <c r="B1703" s="120"/>
    </row>
    <row r="1704" spans="2:2" x14ac:dyDescent="0.25">
      <c r="B1704" s="120"/>
    </row>
    <row r="1705" spans="2:2" x14ac:dyDescent="0.25">
      <c r="B1705" s="120"/>
    </row>
    <row r="1706" spans="2:2" x14ac:dyDescent="0.25">
      <c r="B1706" s="120"/>
    </row>
    <row r="1707" spans="2:2" x14ac:dyDescent="0.25">
      <c r="B1707" s="120"/>
    </row>
    <row r="1708" spans="2:2" x14ac:dyDescent="0.25">
      <c r="B1708" s="120"/>
    </row>
    <row r="1709" spans="2:2" x14ac:dyDescent="0.25">
      <c r="B1709" s="120"/>
    </row>
    <row r="1710" spans="2:2" x14ac:dyDescent="0.25">
      <c r="B1710" s="120"/>
    </row>
    <row r="1711" spans="2:2" x14ac:dyDescent="0.25">
      <c r="B1711" s="120"/>
    </row>
    <row r="1712" spans="2:2" x14ac:dyDescent="0.25">
      <c r="B1712" s="120"/>
    </row>
    <row r="1713" spans="2:2" x14ac:dyDescent="0.25">
      <c r="B1713" s="120"/>
    </row>
    <row r="1714" spans="2:2" x14ac:dyDescent="0.25">
      <c r="B1714" s="120"/>
    </row>
    <row r="1715" spans="2:2" x14ac:dyDescent="0.25">
      <c r="B1715" s="120"/>
    </row>
    <row r="1716" spans="2:2" x14ac:dyDescent="0.25">
      <c r="B1716" s="120"/>
    </row>
    <row r="1717" spans="2:2" x14ac:dyDescent="0.25">
      <c r="B1717" s="120"/>
    </row>
    <row r="1718" spans="2:2" x14ac:dyDescent="0.25">
      <c r="B1718" s="120"/>
    </row>
    <row r="1719" spans="2:2" x14ac:dyDescent="0.25">
      <c r="B1719" s="120"/>
    </row>
    <row r="1720" spans="2:2" x14ac:dyDescent="0.25">
      <c r="B1720" s="120"/>
    </row>
    <row r="1721" spans="2:2" x14ac:dyDescent="0.25">
      <c r="B1721" s="120"/>
    </row>
    <row r="1722" spans="2:2" x14ac:dyDescent="0.25">
      <c r="B1722" s="120"/>
    </row>
    <row r="1723" spans="2:2" x14ac:dyDescent="0.25">
      <c r="B1723" s="120"/>
    </row>
    <row r="1724" spans="2:2" x14ac:dyDescent="0.25">
      <c r="B1724" s="120"/>
    </row>
    <row r="1725" spans="2:2" x14ac:dyDescent="0.25">
      <c r="B1725" s="120"/>
    </row>
    <row r="1726" spans="2:2" x14ac:dyDescent="0.25">
      <c r="B1726" s="120"/>
    </row>
    <row r="1727" spans="2:2" x14ac:dyDescent="0.25">
      <c r="B1727" s="120"/>
    </row>
    <row r="1728" spans="2:2" x14ac:dyDescent="0.25">
      <c r="B1728" s="120"/>
    </row>
    <row r="1729" spans="2:2" x14ac:dyDescent="0.25">
      <c r="B1729" s="120"/>
    </row>
    <row r="1730" spans="2:2" x14ac:dyDescent="0.25">
      <c r="B1730" s="120"/>
    </row>
    <row r="1731" spans="2:2" x14ac:dyDescent="0.25">
      <c r="B1731" s="120"/>
    </row>
    <row r="1732" spans="2:2" x14ac:dyDescent="0.25">
      <c r="B1732" s="120"/>
    </row>
    <row r="1733" spans="2:2" x14ac:dyDescent="0.25">
      <c r="B1733" s="120"/>
    </row>
    <row r="1734" spans="2:2" x14ac:dyDescent="0.25">
      <c r="B1734" s="120"/>
    </row>
    <row r="1735" spans="2:2" x14ac:dyDescent="0.25">
      <c r="B1735" s="120"/>
    </row>
    <row r="1736" spans="2:2" x14ac:dyDescent="0.25">
      <c r="B1736" s="120"/>
    </row>
    <row r="1737" spans="2:2" x14ac:dyDescent="0.25">
      <c r="B1737" s="120"/>
    </row>
    <row r="1738" spans="2:2" x14ac:dyDescent="0.25">
      <c r="B1738" s="120"/>
    </row>
    <row r="1739" spans="2:2" x14ac:dyDescent="0.25">
      <c r="B1739" s="120"/>
    </row>
    <row r="1740" spans="2:2" x14ac:dyDescent="0.25">
      <c r="B1740" s="120"/>
    </row>
    <row r="1741" spans="2:2" x14ac:dyDescent="0.25">
      <c r="B1741" s="120"/>
    </row>
    <row r="1742" spans="2:2" x14ac:dyDescent="0.25">
      <c r="B1742" s="120"/>
    </row>
    <row r="1743" spans="2:2" x14ac:dyDescent="0.25">
      <c r="B1743" s="120"/>
    </row>
    <row r="1744" spans="2:2" x14ac:dyDescent="0.25">
      <c r="B1744" s="120"/>
    </row>
    <row r="1745" spans="2:2" x14ac:dyDescent="0.25">
      <c r="B1745" s="120"/>
    </row>
    <row r="1746" spans="2:2" x14ac:dyDescent="0.25">
      <c r="B1746" s="120"/>
    </row>
    <row r="1747" spans="2:2" x14ac:dyDescent="0.25">
      <c r="B1747" s="120"/>
    </row>
    <row r="1748" spans="2:2" x14ac:dyDescent="0.25">
      <c r="B1748" s="120"/>
    </row>
    <row r="1749" spans="2:2" x14ac:dyDescent="0.25">
      <c r="B1749" s="120"/>
    </row>
    <row r="1750" spans="2:2" x14ac:dyDescent="0.25">
      <c r="B1750" s="120"/>
    </row>
    <row r="1751" spans="2:2" x14ac:dyDescent="0.25">
      <c r="B1751" s="120"/>
    </row>
    <row r="1752" spans="2:2" x14ac:dyDescent="0.25">
      <c r="B1752" s="120"/>
    </row>
    <row r="1753" spans="2:2" x14ac:dyDescent="0.25">
      <c r="B1753" s="120"/>
    </row>
    <row r="1754" spans="2:2" x14ac:dyDescent="0.25">
      <c r="B1754" s="120"/>
    </row>
    <row r="1755" spans="2:2" x14ac:dyDescent="0.25">
      <c r="B1755" s="120"/>
    </row>
    <row r="1756" spans="2:2" x14ac:dyDescent="0.25">
      <c r="B1756" s="120"/>
    </row>
    <row r="1757" spans="2:2" x14ac:dyDescent="0.25">
      <c r="B1757" s="120"/>
    </row>
    <row r="1758" spans="2:2" x14ac:dyDescent="0.25">
      <c r="B1758" s="120"/>
    </row>
    <row r="1759" spans="2:2" x14ac:dyDescent="0.25">
      <c r="B1759" s="120"/>
    </row>
    <row r="1760" spans="2:2" x14ac:dyDescent="0.25">
      <c r="B1760" s="120"/>
    </row>
    <row r="1761" spans="2:2" x14ac:dyDescent="0.25">
      <c r="B1761" s="120"/>
    </row>
    <row r="1762" spans="2:2" x14ac:dyDescent="0.25">
      <c r="B1762" s="120"/>
    </row>
    <row r="1763" spans="2:2" x14ac:dyDescent="0.25">
      <c r="B1763" s="120"/>
    </row>
    <row r="1764" spans="2:2" x14ac:dyDescent="0.25">
      <c r="B1764" s="120"/>
    </row>
    <row r="1765" spans="2:2" x14ac:dyDescent="0.25">
      <c r="B1765" s="120"/>
    </row>
    <row r="1766" spans="2:2" x14ac:dyDescent="0.25">
      <c r="B1766" s="120"/>
    </row>
    <row r="1767" spans="2:2" x14ac:dyDescent="0.25">
      <c r="B1767" s="120"/>
    </row>
    <row r="1768" spans="2:2" x14ac:dyDescent="0.25">
      <c r="B1768" s="120"/>
    </row>
    <row r="1769" spans="2:2" x14ac:dyDescent="0.25">
      <c r="B1769" s="120"/>
    </row>
    <row r="1770" spans="2:2" x14ac:dyDescent="0.25">
      <c r="B1770" s="120"/>
    </row>
    <row r="1771" spans="2:2" x14ac:dyDescent="0.25">
      <c r="B1771" s="120"/>
    </row>
    <row r="1772" spans="2:2" x14ac:dyDescent="0.25">
      <c r="B1772" s="120"/>
    </row>
    <row r="1773" spans="2:2" x14ac:dyDescent="0.25">
      <c r="B1773" s="120"/>
    </row>
    <row r="1774" spans="2:2" x14ac:dyDescent="0.25">
      <c r="B1774" s="120"/>
    </row>
    <row r="1775" spans="2:2" x14ac:dyDescent="0.25">
      <c r="B1775" s="120"/>
    </row>
    <row r="1776" spans="2:2" x14ac:dyDescent="0.25">
      <c r="B1776" s="120"/>
    </row>
    <row r="1777" spans="2:2" x14ac:dyDescent="0.25">
      <c r="B1777" s="120"/>
    </row>
    <row r="1778" spans="2:2" x14ac:dyDescent="0.25">
      <c r="B1778" s="120"/>
    </row>
    <row r="1779" spans="2:2" x14ac:dyDescent="0.25">
      <c r="B1779" s="120"/>
    </row>
    <row r="1780" spans="2:2" x14ac:dyDescent="0.25">
      <c r="B1780" s="120"/>
    </row>
    <row r="1781" spans="2:2" x14ac:dyDescent="0.25">
      <c r="B1781" s="120"/>
    </row>
    <row r="1782" spans="2:2" x14ac:dyDescent="0.25">
      <c r="B1782" s="120"/>
    </row>
    <row r="1783" spans="2:2" x14ac:dyDescent="0.25">
      <c r="B1783" s="120"/>
    </row>
    <row r="1784" spans="2:2" x14ac:dyDescent="0.25">
      <c r="B1784" s="120"/>
    </row>
    <row r="1785" spans="2:2" x14ac:dyDescent="0.25">
      <c r="B1785" s="120"/>
    </row>
    <row r="1786" spans="2:2" x14ac:dyDescent="0.25">
      <c r="B1786" s="120"/>
    </row>
    <row r="1787" spans="2:2" x14ac:dyDescent="0.25">
      <c r="B1787" s="120"/>
    </row>
    <row r="1788" spans="2:2" x14ac:dyDescent="0.25">
      <c r="B1788" s="120"/>
    </row>
    <row r="1789" spans="2:2" x14ac:dyDescent="0.25">
      <c r="B1789" s="120"/>
    </row>
    <row r="1790" spans="2:2" x14ac:dyDescent="0.25">
      <c r="B1790" s="120"/>
    </row>
    <row r="1791" spans="2:2" x14ac:dyDescent="0.25">
      <c r="B1791" s="120"/>
    </row>
    <row r="1792" spans="2:2" x14ac:dyDescent="0.25">
      <c r="B1792" s="120"/>
    </row>
    <row r="1793" spans="2:2" x14ac:dyDescent="0.25">
      <c r="B1793" s="120"/>
    </row>
    <row r="1794" spans="2:2" x14ac:dyDescent="0.25">
      <c r="B1794" s="120"/>
    </row>
    <row r="1795" spans="2:2" x14ac:dyDescent="0.25">
      <c r="B1795" s="120"/>
    </row>
    <row r="1796" spans="2:2" x14ac:dyDescent="0.25">
      <c r="B1796" s="120"/>
    </row>
    <row r="1797" spans="2:2" x14ac:dyDescent="0.25">
      <c r="B1797" s="120"/>
    </row>
    <row r="1798" spans="2:2" x14ac:dyDescent="0.25">
      <c r="B1798" s="120"/>
    </row>
    <row r="1799" spans="2:2" x14ac:dyDescent="0.25">
      <c r="B1799" s="120"/>
    </row>
    <row r="1800" spans="2:2" x14ac:dyDescent="0.25">
      <c r="B1800" s="120"/>
    </row>
    <row r="1801" spans="2:2" x14ac:dyDescent="0.25">
      <c r="B1801" s="120"/>
    </row>
    <row r="1802" spans="2:2" x14ac:dyDescent="0.25">
      <c r="B1802" s="120"/>
    </row>
    <row r="1803" spans="2:2" x14ac:dyDescent="0.25">
      <c r="B1803" s="120"/>
    </row>
    <row r="1804" spans="2:2" x14ac:dyDescent="0.25">
      <c r="B1804" s="120"/>
    </row>
    <row r="1805" spans="2:2" x14ac:dyDescent="0.25">
      <c r="B1805" s="120"/>
    </row>
    <row r="1806" spans="2:2" x14ac:dyDescent="0.25">
      <c r="B1806" s="120"/>
    </row>
    <row r="1807" spans="2:2" x14ac:dyDescent="0.25">
      <c r="B1807" s="120"/>
    </row>
    <row r="1808" spans="2:2" x14ac:dyDescent="0.25">
      <c r="B1808" s="120"/>
    </row>
    <row r="1809" spans="2:2" x14ac:dyDescent="0.25">
      <c r="B1809" s="120"/>
    </row>
    <row r="1810" spans="2:2" x14ac:dyDescent="0.25">
      <c r="B1810" s="120"/>
    </row>
    <row r="1811" spans="2:2" x14ac:dyDescent="0.25">
      <c r="B1811" s="120"/>
    </row>
    <row r="1812" spans="2:2" x14ac:dyDescent="0.25">
      <c r="B1812" s="120"/>
    </row>
    <row r="1813" spans="2:2" x14ac:dyDescent="0.25">
      <c r="B1813" s="120"/>
    </row>
    <row r="1814" spans="2:2" x14ac:dyDescent="0.25">
      <c r="B1814" s="120"/>
    </row>
    <row r="1815" spans="2:2" x14ac:dyDescent="0.25">
      <c r="B1815" s="120"/>
    </row>
    <row r="1816" spans="2:2" x14ac:dyDescent="0.25">
      <c r="B1816" s="120"/>
    </row>
    <row r="1817" spans="2:2" x14ac:dyDescent="0.25">
      <c r="B1817" s="120"/>
    </row>
    <row r="1818" spans="2:2" x14ac:dyDescent="0.25">
      <c r="B1818" s="120"/>
    </row>
    <row r="1819" spans="2:2" x14ac:dyDescent="0.25">
      <c r="B1819" s="120"/>
    </row>
    <row r="1820" spans="2:2" x14ac:dyDescent="0.25">
      <c r="B1820" s="120"/>
    </row>
    <row r="1821" spans="2:2" x14ac:dyDescent="0.25">
      <c r="B1821" s="120"/>
    </row>
    <row r="1822" spans="2:2" x14ac:dyDescent="0.25">
      <c r="B1822" s="120"/>
    </row>
    <row r="1823" spans="2:2" x14ac:dyDescent="0.25">
      <c r="B1823" s="120"/>
    </row>
    <row r="1824" spans="2:2" x14ac:dyDescent="0.25">
      <c r="B1824" s="120"/>
    </row>
    <row r="1825" spans="2:2" x14ac:dyDescent="0.25">
      <c r="B1825" s="120"/>
    </row>
    <row r="1826" spans="2:2" x14ac:dyDescent="0.25">
      <c r="B1826" s="120"/>
    </row>
    <row r="1827" spans="2:2" x14ac:dyDescent="0.25">
      <c r="B1827" s="120"/>
    </row>
    <row r="1828" spans="2:2" x14ac:dyDescent="0.25">
      <c r="B1828" s="120"/>
    </row>
    <row r="1829" spans="2:2" x14ac:dyDescent="0.25">
      <c r="B1829" s="120"/>
    </row>
    <row r="1830" spans="2:2" x14ac:dyDescent="0.25">
      <c r="B1830" s="120"/>
    </row>
    <row r="1831" spans="2:2" x14ac:dyDescent="0.25">
      <c r="B1831" s="120"/>
    </row>
    <row r="1832" spans="2:2" x14ac:dyDescent="0.25">
      <c r="B1832" s="120"/>
    </row>
    <row r="1833" spans="2:2" x14ac:dyDescent="0.25">
      <c r="B1833" s="120"/>
    </row>
    <row r="1834" spans="2:2" x14ac:dyDescent="0.25">
      <c r="B1834" s="120"/>
    </row>
    <row r="1835" spans="2:2" x14ac:dyDescent="0.25">
      <c r="B1835" s="120"/>
    </row>
    <row r="1836" spans="2:2" x14ac:dyDescent="0.25">
      <c r="B1836" s="120"/>
    </row>
    <row r="1837" spans="2:2" x14ac:dyDescent="0.25">
      <c r="B1837" s="120"/>
    </row>
    <row r="1838" spans="2:2" x14ac:dyDescent="0.25">
      <c r="B1838" s="120"/>
    </row>
    <row r="1839" spans="2:2" x14ac:dyDescent="0.25">
      <c r="B1839" s="120"/>
    </row>
    <row r="1840" spans="2:2" x14ac:dyDescent="0.25">
      <c r="B1840" s="120"/>
    </row>
    <row r="1841" spans="2:2" x14ac:dyDescent="0.25">
      <c r="B1841" s="120"/>
    </row>
    <row r="1842" spans="2:2" x14ac:dyDescent="0.25">
      <c r="B1842" s="120"/>
    </row>
    <row r="1843" spans="2:2" x14ac:dyDescent="0.25">
      <c r="B1843" s="120"/>
    </row>
    <row r="1844" spans="2:2" x14ac:dyDescent="0.25">
      <c r="B1844" s="120"/>
    </row>
    <row r="1845" spans="2:2" x14ac:dyDescent="0.25">
      <c r="B1845" s="120"/>
    </row>
    <row r="1846" spans="2:2" x14ac:dyDescent="0.25">
      <c r="B1846" s="120"/>
    </row>
    <row r="1847" spans="2:2" x14ac:dyDescent="0.25">
      <c r="B1847" s="120"/>
    </row>
    <row r="1848" spans="2:2" x14ac:dyDescent="0.25">
      <c r="B1848" s="120"/>
    </row>
    <row r="1849" spans="2:2" x14ac:dyDescent="0.25">
      <c r="B1849" s="120"/>
    </row>
    <row r="1850" spans="2:2" x14ac:dyDescent="0.25">
      <c r="B1850" s="120"/>
    </row>
    <row r="1851" spans="2:2" x14ac:dyDescent="0.25">
      <c r="B1851" s="120"/>
    </row>
    <row r="1852" spans="2:2" x14ac:dyDescent="0.25">
      <c r="B1852" s="120"/>
    </row>
    <row r="1853" spans="2:2" x14ac:dyDescent="0.25">
      <c r="B1853" s="120"/>
    </row>
    <row r="1854" spans="2:2" x14ac:dyDescent="0.25">
      <c r="B1854" s="120"/>
    </row>
    <row r="1855" spans="2:2" x14ac:dyDescent="0.25">
      <c r="B1855" s="120"/>
    </row>
    <row r="1856" spans="2:2" x14ac:dyDescent="0.25">
      <c r="B1856" s="120"/>
    </row>
    <row r="1857" spans="2:2" x14ac:dyDescent="0.25">
      <c r="B1857" s="120"/>
    </row>
    <row r="1858" spans="2:2" x14ac:dyDescent="0.25">
      <c r="B1858" s="120"/>
    </row>
    <row r="1859" spans="2:2" x14ac:dyDescent="0.25">
      <c r="B1859" s="120"/>
    </row>
    <row r="1860" spans="2:2" x14ac:dyDescent="0.25">
      <c r="B1860" s="120"/>
    </row>
    <row r="1861" spans="2:2" x14ac:dyDescent="0.25">
      <c r="B1861" s="120"/>
    </row>
    <row r="1862" spans="2:2" x14ac:dyDescent="0.25">
      <c r="B1862" s="120"/>
    </row>
    <row r="1863" spans="2:2" x14ac:dyDescent="0.25">
      <c r="B1863" s="120"/>
    </row>
    <row r="1864" spans="2:2" x14ac:dyDescent="0.25">
      <c r="B1864" s="120"/>
    </row>
    <row r="1865" spans="2:2" x14ac:dyDescent="0.25">
      <c r="B1865" s="120"/>
    </row>
    <row r="1866" spans="2:2" x14ac:dyDescent="0.25">
      <c r="B1866" s="120"/>
    </row>
    <row r="1867" spans="2:2" x14ac:dyDescent="0.25">
      <c r="B1867" s="120"/>
    </row>
    <row r="1868" spans="2:2" x14ac:dyDescent="0.25">
      <c r="B1868" s="120"/>
    </row>
    <row r="1869" spans="2:2" x14ac:dyDescent="0.25">
      <c r="B1869" s="120"/>
    </row>
    <row r="1870" spans="2:2" x14ac:dyDescent="0.25">
      <c r="B1870" s="120"/>
    </row>
    <row r="1871" spans="2:2" x14ac:dyDescent="0.25">
      <c r="B1871" s="120"/>
    </row>
    <row r="1872" spans="2:2" x14ac:dyDescent="0.25">
      <c r="B1872" s="120"/>
    </row>
    <row r="1873" spans="2:2" x14ac:dyDescent="0.25">
      <c r="B1873" s="120"/>
    </row>
    <row r="1874" spans="2:2" x14ac:dyDescent="0.25">
      <c r="B1874" s="120"/>
    </row>
    <row r="1875" spans="2:2" x14ac:dyDescent="0.25">
      <c r="B1875" s="120"/>
    </row>
    <row r="1876" spans="2:2" x14ac:dyDescent="0.25">
      <c r="B1876" s="120"/>
    </row>
    <row r="1877" spans="2:2" x14ac:dyDescent="0.25">
      <c r="B1877" s="120"/>
    </row>
    <row r="1878" spans="2:2" x14ac:dyDescent="0.25">
      <c r="B1878" s="120"/>
    </row>
    <row r="1879" spans="2:2" x14ac:dyDescent="0.25">
      <c r="B1879" s="120"/>
    </row>
    <row r="1880" spans="2:2" x14ac:dyDescent="0.25">
      <c r="B1880" s="120"/>
    </row>
    <row r="1881" spans="2:2" x14ac:dyDescent="0.25">
      <c r="B1881" s="120"/>
    </row>
    <row r="1882" spans="2:2" x14ac:dyDescent="0.25">
      <c r="B1882" s="120"/>
    </row>
    <row r="1883" spans="2:2" x14ac:dyDescent="0.25">
      <c r="B1883" s="120"/>
    </row>
    <row r="1884" spans="2:2" x14ac:dyDescent="0.25">
      <c r="B1884" s="120"/>
    </row>
    <row r="1885" spans="2:2" x14ac:dyDescent="0.25">
      <c r="B1885" s="120"/>
    </row>
    <row r="1886" spans="2:2" x14ac:dyDescent="0.25">
      <c r="B1886" s="120"/>
    </row>
    <row r="1887" spans="2:2" x14ac:dyDescent="0.25">
      <c r="B1887" s="120"/>
    </row>
    <row r="1888" spans="2:2" x14ac:dyDescent="0.25">
      <c r="B1888" s="120"/>
    </row>
    <row r="1889" spans="2:2" x14ac:dyDescent="0.25">
      <c r="B1889" s="120"/>
    </row>
    <row r="1890" spans="2:2" x14ac:dyDescent="0.25">
      <c r="B1890" s="120"/>
    </row>
    <row r="1891" spans="2:2" x14ac:dyDescent="0.25">
      <c r="B1891" s="120"/>
    </row>
    <row r="1892" spans="2:2" x14ac:dyDescent="0.25">
      <c r="B1892" s="120"/>
    </row>
    <row r="1893" spans="2:2" x14ac:dyDescent="0.25">
      <c r="B1893" s="120"/>
    </row>
    <row r="1894" spans="2:2" x14ac:dyDescent="0.25">
      <c r="B1894" s="120"/>
    </row>
    <row r="1895" spans="2:2" x14ac:dyDescent="0.25">
      <c r="B1895" s="120"/>
    </row>
    <row r="1896" spans="2:2" x14ac:dyDescent="0.25">
      <c r="B1896" s="120"/>
    </row>
    <row r="1897" spans="2:2" x14ac:dyDescent="0.25">
      <c r="B1897" s="120"/>
    </row>
    <row r="1898" spans="2:2" x14ac:dyDescent="0.25">
      <c r="B1898" s="120"/>
    </row>
    <row r="1899" spans="2:2" x14ac:dyDescent="0.25">
      <c r="B1899" s="120"/>
    </row>
    <row r="1900" spans="2:2" x14ac:dyDescent="0.25">
      <c r="B1900" s="120"/>
    </row>
    <row r="1901" spans="2:2" x14ac:dyDescent="0.25">
      <c r="B1901" s="120"/>
    </row>
    <row r="1902" spans="2:2" x14ac:dyDescent="0.25">
      <c r="B1902" s="120"/>
    </row>
    <row r="1903" spans="2:2" x14ac:dyDescent="0.25">
      <c r="B1903" s="120"/>
    </row>
    <row r="1904" spans="2:2" x14ac:dyDescent="0.25">
      <c r="B1904" s="120"/>
    </row>
    <row r="1905" spans="2:2" x14ac:dyDescent="0.25">
      <c r="B1905" s="120"/>
    </row>
    <row r="1906" spans="2:2" x14ac:dyDescent="0.25">
      <c r="B1906" s="120"/>
    </row>
    <row r="1907" spans="2:2" x14ac:dyDescent="0.25">
      <c r="B1907" s="120"/>
    </row>
    <row r="1908" spans="2:2" x14ac:dyDescent="0.25">
      <c r="B1908" s="120"/>
    </row>
    <row r="1909" spans="2:2" x14ac:dyDescent="0.25">
      <c r="B1909" s="120"/>
    </row>
    <row r="1910" spans="2:2" x14ac:dyDescent="0.25">
      <c r="B1910" s="120"/>
    </row>
    <row r="1911" spans="2:2" x14ac:dyDescent="0.25">
      <c r="B1911" s="120"/>
    </row>
    <row r="1912" spans="2:2" x14ac:dyDescent="0.25">
      <c r="B1912" s="120"/>
    </row>
    <row r="1913" spans="2:2" x14ac:dyDescent="0.25">
      <c r="B1913" s="120"/>
    </row>
    <row r="1914" spans="2:2" x14ac:dyDescent="0.25">
      <c r="B1914" s="120"/>
    </row>
    <row r="1915" spans="2:2" x14ac:dyDescent="0.25">
      <c r="B1915" s="120"/>
    </row>
    <row r="1916" spans="2:2" x14ac:dyDescent="0.25">
      <c r="B1916" s="120"/>
    </row>
    <row r="1917" spans="2:2" x14ac:dyDescent="0.25">
      <c r="B1917" s="120"/>
    </row>
    <row r="1918" spans="2:2" x14ac:dyDescent="0.25">
      <c r="B1918" s="120"/>
    </row>
    <row r="1919" spans="2:2" x14ac:dyDescent="0.25">
      <c r="B1919" s="120"/>
    </row>
    <row r="1920" spans="2:2" x14ac:dyDescent="0.25">
      <c r="B1920" s="120"/>
    </row>
    <row r="1921" spans="2:2" x14ac:dyDescent="0.25">
      <c r="B1921" s="120"/>
    </row>
    <row r="1922" spans="2:2" x14ac:dyDescent="0.25">
      <c r="B1922" s="120"/>
    </row>
    <row r="1923" spans="2:2" x14ac:dyDescent="0.25">
      <c r="B1923" s="120"/>
    </row>
    <row r="1924" spans="2:2" x14ac:dyDescent="0.25">
      <c r="B1924" s="120"/>
    </row>
    <row r="1925" spans="2:2" x14ac:dyDescent="0.25">
      <c r="B1925" s="120"/>
    </row>
    <row r="1926" spans="2:2" x14ac:dyDescent="0.25">
      <c r="B1926" s="120"/>
    </row>
    <row r="1927" spans="2:2" x14ac:dyDescent="0.25">
      <c r="B1927" s="120"/>
    </row>
    <row r="1928" spans="2:2" x14ac:dyDescent="0.25">
      <c r="B1928" s="120"/>
    </row>
    <row r="1929" spans="2:2" x14ac:dyDescent="0.25">
      <c r="B1929" s="120"/>
    </row>
    <row r="1930" spans="2:2" x14ac:dyDescent="0.25">
      <c r="B1930" s="120"/>
    </row>
    <row r="1931" spans="2:2" x14ac:dyDescent="0.25">
      <c r="B1931" s="120"/>
    </row>
    <row r="1932" spans="2:2" x14ac:dyDescent="0.25">
      <c r="B1932" s="120"/>
    </row>
    <row r="1933" spans="2:2" x14ac:dyDescent="0.25">
      <c r="B1933" s="120"/>
    </row>
    <row r="1934" spans="2:2" x14ac:dyDescent="0.25">
      <c r="B1934" s="120"/>
    </row>
    <row r="1935" spans="2:2" x14ac:dyDescent="0.25">
      <c r="B1935" s="120"/>
    </row>
    <row r="1936" spans="2:2" x14ac:dyDescent="0.25">
      <c r="B1936" s="120"/>
    </row>
    <row r="1937" spans="2:2" x14ac:dyDescent="0.25">
      <c r="B1937" s="120"/>
    </row>
    <row r="1938" spans="2:2" x14ac:dyDescent="0.25">
      <c r="B1938" s="120"/>
    </row>
    <row r="1939" spans="2:2" x14ac:dyDescent="0.25">
      <c r="B1939" s="120"/>
    </row>
    <row r="1940" spans="2:2" x14ac:dyDescent="0.25">
      <c r="B1940" s="120"/>
    </row>
    <row r="1941" spans="2:2" x14ac:dyDescent="0.25">
      <c r="B1941" s="120"/>
    </row>
    <row r="1942" spans="2:2" x14ac:dyDescent="0.25">
      <c r="B1942" s="120"/>
    </row>
    <row r="1943" spans="2:2" x14ac:dyDescent="0.25">
      <c r="B1943" s="120"/>
    </row>
    <row r="1944" spans="2:2" x14ac:dyDescent="0.25">
      <c r="B1944" s="120"/>
    </row>
    <row r="1945" spans="2:2" x14ac:dyDescent="0.25">
      <c r="B1945" s="120"/>
    </row>
    <row r="1946" spans="2:2" x14ac:dyDescent="0.25">
      <c r="B1946" s="120"/>
    </row>
    <row r="1947" spans="2:2" x14ac:dyDescent="0.25">
      <c r="B1947" s="120"/>
    </row>
    <row r="1948" spans="2:2" x14ac:dyDescent="0.25">
      <c r="B1948" s="120"/>
    </row>
    <row r="1949" spans="2:2" x14ac:dyDescent="0.25">
      <c r="B1949" s="120"/>
    </row>
    <row r="1950" spans="2:2" x14ac:dyDescent="0.25">
      <c r="B1950" s="120"/>
    </row>
    <row r="1951" spans="2:2" x14ac:dyDescent="0.25">
      <c r="B1951" s="120"/>
    </row>
    <row r="1952" spans="2:2" x14ac:dyDescent="0.25">
      <c r="B1952" s="120"/>
    </row>
    <row r="1953" spans="2:2" x14ac:dyDescent="0.25">
      <c r="B1953" s="120"/>
    </row>
    <row r="1954" spans="2:2" x14ac:dyDescent="0.25">
      <c r="B1954" s="120"/>
    </row>
    <row r="1955" spans="2:2" x14ac:dyDescent="0.25">
      <c r="B1955" s="120"/>
    </row>
    <row r="1956" spans="2:2" x14ac:dyDescent="0.25">
      <c r="B1956" s="120"/>
    </row>
    <row r="1957" spans="2:2" x14ac:dyDescent="0.25">
      <c r="B1957" s="120"/>
    </row>
    <row r="1958" spans="2:2" x14ac:dyDescent="0.25">
      <c r="B1958" s="120"/>
    </row>
    <row r="1959" spans="2:2" x14ac:dyDescent="0.25">
      <c r="B1959" s="120"/>
    </row>
    <row r="1960" spans="2:2" x14ac:dyDescent="0.25">
      <c r="B1960" s="120"/>
    </row>
    <row r="1961" spans="2:2" x14ac:dyDescent="0.25">
      <c r="B1961" s="120"/>
    </row>
    <row r="1962" spans="2:2" x14ac:dyDescent="0.25">
      <c r="B1962" s="120"/>
    </row>
    <row r="1963" spans="2:2" x14ac:dyDescent="0.25">
      <c r="B1963" s="120"/>
    </row>
    <row r="1964" spans="2:2" x14ac:dyDescent="0.25">
      <c r="B1964" s="120"/>
    </row>
    <row r="1965" spans="2:2" x14ac:dyDescent="0.25">
      <c r="B1965" s="120"/>
    </row>
    <row r="1966" spans="2:2" x14ac:dyDescent="0.25">
      <c r="B1966" s="120"/>
    </row>
    <row r="1967" spans="2:2" x14ac:dyDescent="0.25">
      <c r="B1967" s="120"/>
    </row>
    <row r="1968" spans="2:2" x14ac:dyDescent="0.25">
      <c r="B1968" s="120"/>
    </row>
    <row r="1969" spans="2:2" x14ac:dyDescent="0.25">
      <c r="B1969" s="120"/>
    </row>
    <row r="1970" spans="2:2" x14ac:dyDescent="0.25">
      <c r="B1970" s="120"/>
    </row>
    <row r="1971" spans="2:2" x14ac:dyDescent="0.25">
      <c r="B1971" s="120"/>
    </row>
    <row r="1972" spans="2:2" x14ac:dyDescent="0.25">
      <c r="B1972" s="120"/>
    </row>
    <row r="1973" spans="2:2" x14ac:dyDescent="0.25">
      <c r="B1973" s="120"/>
    </row>
    <row r="1974" spans="2:2" x14ac:dyDescent="0.25">
      <c r="B1974" s="120"/>
    </row>
    <row r="1975" spans="2:2" x14ac:dyDescent="0.25">
      <c r="B1975" s="120"/>
    </row>
    <row r="1976" spans="2:2" x14ac:dyDescent="0.25">
      <c r="B1976" s="120"/>
    </row>
    <row r="1977" spans="2:2" x14ac:dyDescent="0.25">
      <c r="B1977" s="120"/>
    </row>
    <row r="1978" spans="2:2" x14ac:dyDescent="0.25">
      <c r="B1978" s="120"/>
    </row>
    <row r="1979" spans="2:2" x14ac:dyDescent="0.25">
      <c r="B1979" s="120"/>
    </row>
    <row r="1980" spans="2:2" x14ac:dyDescent="0.25">
      <c r="B1980" s="120"/>
    </row>
    <row r="1981" spans="2:2" x14ac:dyDescent="0.25">
      <c r="B1981" s="120"/>
    </row>
    <row r="1982" spans="2:2" x14ac:dyDescent="0.25">
      <c r="B1982" s="120"/>
    </row>
    <row r="1983" spans="2:2" x14ac:dyDescent="0.25">
      <c r="B1983" s="120"/>
    </row>
    <row r="1984" spans="2:2" x14ac:dyDescent="0.25">
      <c r="B1984" s="120"/>
    </row>
    <row r="1985" spans="2:2" x14ac:dyDescent="0.25">
      <c r="B1985" s="120"/>
    </row>
    <row r="1986" spans="2:2" x14ac:dyDescent="0.25">
      <c r="B1986" s="120"/>
    </row>
    <row r="1987" spans="2:2" x14ac:dyDescent="0.25">
      <c r="B1987" s="120"/>
    </row>
    <row r="1988" spans="2:2" x14ac:dyDescent="0.25">
      <c r="B1988" s="120"/>
    </row>
    <row r="1989" spans="2:2" x14ac:dyDescent="0.25">
      <c r="B1989" s="120"/>
    </row>
    <row r="1990" spans="2:2" x14ac:dyDescent="0.25">
      <c r="B1990" s="120"/>
    </row>
    <row r="1991" spans="2:2" x14ac:dyDescent="0.25">
      <c r="B1991" s="120"/>
    </row>
    <row r="1992" spans="2:2" x14ac:dyDescent="0.25">
      <c r="B1992" s="120"/>
    </row>
    <row r="1993" spans="2:2" x14ac:dyDescent="0.25">
      <c r="B1993" s="120"/>
    </row>
    <row r="1994" spans="2:2" x14ac:dyDescent="0.25">
      <c r="B1994" s="120"/>
    </row>
    <row r="1995" spans="2:2" x14ac:dyDescent="0.25">
      <c r="B1995" s="120"/>
    </row>
    <row r="1996" spans="2:2" x14ac:dyDescent="0.25">
      <c r="B1996" s="120"/>
    </row>
    <row r="1997" spans="2:2" x14ac:dyDescent="0.25">
      <c r="B1997" s="120"/>
    </row>
    <row r="1998" spans="2:2" x14ac:dyDescent="0.25">
      <c r="B1998" s="120"/>
    </row>
    <row r="1999" spans="2:2" x14ac:dyDescent="0.25">
      <c r="B1999" s="120"/>
    </row>
    <row r="2000" spans="2:2" x14ac:dyDescent="0.25">
      <c r="B2000" s="120"/>
    </row>
    <row r="2001" spans="2:2" x14ac:dyDescent="0.25">
      <c r="B2001" s="120"/>
    </row>
    <row r="2002" spans="2:2" x14ac:dyDescent="0.25">
      <c r="B2002" s="120"/>
    </row>
    <row r="2003" spans="2:2" x14ac:dyDescent="0.25">
      <c r="B2003" s="120"/>
    </row>
    <row r="2004" spans="2:2" x14ac:dyDescent="0.25">
      <c r="B2004" s="120"/>
    </row>
    <row r="2005" spans="2:2" x14ac:dyDescent="0.25">
      <c r="B2005" s="120"/>
    </row>
    <row r="2006" spans="2:2" x14ac:dyDescent="0.25">
      <c r="B2006" s="120"/>
    </row>
    <row r="2007" spans="2:2" x14ac:dyDescent="0.25">
      <c r="B2007" s="120"/>
    </row>
    <row r="2008" spans="2:2" x14ac:dyDescent="0.25">
      <c r="B2008" s="120"/>
    </row>
    <row r="2009" spans="2:2" x14ac:dyDescent="0.25">
      <c r="B2009" s="120"/>
    </row>
    <row r="2010" spans="2:2" x14ac:dyDescent="0.25">
      <c r="B2010" s="120"/>
    </row>
    <row r="2011" spans="2:2" x14ac:dyDescent="0.25">
      <c r="B2011" s="120"/>
    </row>
    <row r="2012" spans="2:2" x14ac:dyDescent="0.25">
      <c r="B2012" s="120"/>
    </row>
    <row r="2013" spans="2:2" x14ac:dyDescent="0.25">
      <c r="B2013" s="120"/>
    </row>
    <row r="2014" spans="2:2" x14ac:dyDescent="0.25">
      <c r="B2014" s="120"/>
    </row>
    <row r="2015" spans="2:2" x14ac:dyDescent="0.25">
      <c r="B2015" s="120"/>
    </row>
    <row r="2016" spans="2:2" x14ac:dyDescent="0.25">
      <c r="B2016" s="120"/>
    </row>
    <row r="2017" spans="2:2" x14ac:dyDescent="0.25">
      <c r="B2017" s="120"/>
    </row>
    <row r="2018" spans="2:2" x14ac:dyDescent="0.25">
      <c r="B2018" s="120"/>
    </row>
    <row r="2019" spans="2:2" x14ac:dyDescent="0.25">
      <c r="B2019" s="120"/>
    </row>
    <row r="2020" spans="2:2" x14ac:dyDescent="0.25">
      <c r="B2020" s="120"/>
    </row>
    <row r="2021" spans="2:2" x14ac:dyDescent="0.25">
      <c r="B2021" s="120"/>
    </row>
    <row r="2022" spans="2:2" x14ac:dyDescent="0.25">
      <c r="B2022" s="120"/>
    </row>
    <row r="2023" spans="2:2" x14ac:dyDescent="0.25">
      <c r="B2023" s="120"/>
    </row>
    <row r="2024" spans="2:2" x14ac:dyDescent="0.25">
      <c r="B2024" s="120"/>
    </row>
    <row r="2025" spans="2:2" x14ac:dyDescent="0.25">
      <c r="B2025" s="120"/>
    </row>
    <row r="2026" spans="2:2" x14ac:dyDescent="0.25">
      <c r="B2026" s="120"/>
    </row>
    <row r="2027" spans="2:2" x14ac:dyDescent="0.25">
      <c r="B2027" s="120"/>
    </row>
    <row r="2028" spans="2:2" x14ac:dyDescent="0.25">
      <c r="B2028" s="120"/>
    </row>
    <row r="2029" spans="2:2" x14ac:dyDescent="0.25">
      <c r="B2029" s="120"/>
    </row>
    <row r="2030" spans="2:2" x14ac:dyDescent="0.25">
      <c r="B2030" s="120"/>
    </row>
    <row r="2031" spans="2:2" x14ac:dyDescent="0.25">
      <c r="B2031" s="120"/>
    </row>
    <row r="2032" spans="2:2" x14ac:dyDescent="0.25">
      <c r="B2032" s="120"/>
    </row>
    <row r="2033" spans="2:2" x14ac:dyDescent="0.25">
      <c r="B2033" s="120"/>
    </row>
    <row r="2034" spans="2:2" x14ac:dyDescent="0.25">
      <c r="B2034" s="120"/>
    </row>
    <row r="2035" spans="2:2" x14ac:dyDescent="0.25">
      <c r="B2035" s="120"/>
    </row>
    <row r="2036" spans="2:2" x14ac:dyDescent="0.25">
      <c r="B2036" s="120"/>
    </row>
    <row r="2037" spans="2:2" x14ac:dyDescent="0.25">
      <c r="B2037" s="120"/>
    </row>
    <row r="2038" spans="2:2" x14ac:dyDescent="0.25">
      <c r="B2038" s="120"/>
    </row>
    <row r="2039" spans="2:2" x14ac:dyDescent="0.25">
      <c r="B2039" s="120"/>
    </row>
    <row r="2040" spans="2:2" x14ac:dyDescent="0.25">
      <c r="B2040" s="120"/>
    </row>
    <row r="2041" spans="2:2" x14ac:dyDescent="0.25">
      <c r="B2041" s="120"/>
    </row>
    <row r="2042" spans="2:2" x14ac:dyDescent="0.25">
      <c r="B2042" s="120"/>
    </row>
    <row r="2043" spans="2:2" x14ac:dyDescent="0.25">
      <c r="B2043" s="120"/>
    </row>
    <row r="2044" spans="2:2" x14ac:dyDescent="0.25">
      <c r="B2044" s="120"/>
    </row>
    <row r="2045" spans="2:2" x14ac:dyDescent="0.25">
      <c r="B2045" s="120"/>
    </row>
    <row r="2046" spans="2:2" x14ac:dyDescent="0.25">
      <c r="B2046" s="120"/>
    </row>
    <row r="2047" spans="2:2" x14ac:dyDescent="0.25">
      <c r="B2047" s="120"/>
    </row>
    <row r="2048" spans="2:2" x14ac:dyDescent="0.25">
      <c r="B2048" s="120"/>
    </row>
    <row r="2049" spans="2:2" x14ac:dyDescent="0.25">
      <c r="B2049" s="120"/>
    </row>
    <row r="2050" spans="2:2" x14ac:dyDescent="0.25">
      <c r="B2050" s="120"/>
    </row>
    <row r="2051" spans="2:2" x14ac:dyDescent="0.25">
      <c r="B2051" s="120"/>
    </row>
    <row r="2052" spans="2:2" x14ac:dyDescent="0.25">
      <c r="B2052" s="120"/>
    </row>
    <row r="2053" spans="2:2" x14ac:dyDescent="0.25">
      <c r="B2053" s="120"/>
    </row>
    <row r="2054" spans="2:2" x14ac:dyDescent="0.25">
      <c r="B2054" s="120"/>
    </row>
    <row r="2055" spans="2:2" x14ac:dyDescent="0.25">
      <c r="B2055" s="120"/>
    </row>
    <row r="2056" spans="2:2" x14ac:dyDescent="0.25">
      <c r="B2056" s="120"/>
    </row>
    <row r="2057" spans="2:2" x14ac:dyDescent="0.25">
      <c r="B2057" s="120"/>
    </row>
    <row r="2058" spans="2:2" x14ac:dyDescent="0.25">
      <c r="B2058" s="120"/>
    </row>
    <row r="2059" spans="2:2" x14ac:dyDescent="0.25">
      <c r="B2059" s="120"/>
    </row>
    <row r="2060" spans="2:2" x14ac:dyDescent="0.25">
      <c r="B2060" s="120"/>
    </row>
    <row r="2061" spans="2:2" x14ac:dyDescent="0.25">
      <c r="B2061" s="120"/>
    </row>
    <row r="2062" spans="2:2" x14ac:dyDescent="0.25">
      <c r="B2062" s="120"/>
    </row>
    <row r="2063" spans="2:2" x14ac:dyDescent="0.25">
      <c r="B2063" s="120"/>
    </row>
    <row r="2064" spans="2:2" x14ac:dyDescent="0.25">
      <c r="B2064" s="120"/>
    </row>
    <row r="2065" spans="2:2" x14ac:dyDescent="0.25">
      <c r="B2065" s="120"/>
    </row>
    <row r="2066" spans="2:2" x14ac:dyDescent="0.25">
      <c r="B2066" s="120"/>
    </row>
    <row r="2067" spans="2:2" x14ac:dyDescent="0.25">
      <c r="B2067" s="120"/>
    </row>
    <row r="2068" spans="2:2" x14ac:dyDescent="0.25">
      <c r="B2068" s="120"/>
    </row>
    <row r="2069" spans="2:2" x14ac:dyDescent="0.25">
      <c r="B2069" s="120"/>
    </row>
    <row r="2070" spans="2:2" x14ac:dyDescent="0.25">
      <c r="B2070" s="120"/>
    </row>
    <row r="2071" spans="2:2" x14ac:dyDescent="0.25">
      <c r="B2071" s="120"/>
    </row>
    <row r="2072" spans="2:2" x14ac:dyDescent="0.25">
      <c r="B2072" s="120"/>
    </row>
    <row r="2073" spans="2:2" x14ac:dyDescent="0.25">
      <c r="B2073" s="120"/>
    </row>
    <row r="2074" spans="2:2" x14ac:dyDescent="0.25">
      <c r="B2074" s="120"/>
    </row>
    <row r="2075" spans="2:2" x14ac:dyDescent="0.25">
      <c r="B2075" s="120"/>
    </row>
    <row r="2076" spans="2:2" x14ac:dyDescent="0.25">
      <c r="B2076" s="120"/>
    </row>
    <row r="2077" spans="2:2" x14ac:dyDescent="0.25">
      <c r="B2077" s="120"/>
    </row>
    <row r="2078" spans="2:2" x14ac:dyDescent="0.25">
      <c r="B2078" s="120"/>
    </row>
    <row r="2079" spans="2:2" x14ac:dyDescent="0.25">
      <c r="B2079" s="120"/>
    </row>
    <row r="2080" spans="2:2" x14ac:dyDescent="0.25">
      <c r="B2080" s="120"/>
    </row>
    <row r="2081" spans="2:2" x14ac:dyDescent="0.25">
      <c r="B2081" s="120"/>
    </row>
    <row r="2082" spans="2:2" x14ac:dyDescent="0.25">
      <c r="B2082" s="120"/>
    </row>
    <row r="2083" spans="2:2" x14ac:dyDescent="0.25">
      <c r="B2083" s="120"/>
    </row>
    <row r="2084" spans="2:2" x14ac:dyDescent="0.25">
      <c r="B2084" s="120"/>
    </row>
    <row r="2085" spans="2:2" x14ac:dyDescent="0.25">
      <c r="B2085" s="120"/>
    </row>
    <row r="2086" spans="2:2" x14ac:dyDescent="0.25">
      <c r="B2086" s="120"/>
    </row>
    <row r="2087" spans="2:2" x14ac:dyDescent="0.25">
      <c r="B2087" s="120"/>
    </row>
    <row r="2088" spans="2:2" x14ac:dyDescent="0.25">
      <c r="B2088" s="120"/>
    </row>
    <row r="2089" spans="2:2" x14ac:dyDescent="0.25">
      <c r="B2089" s="120"/>
    </row>
    <row r="2090" spans="2:2" x14ac:dyDescent="0.25">
      <c r="B2090" s="120"/>
    </row>
    <row r="2091" spans="2:2" x14ac:dyDescent="0.25">
      <c r="B2091" s="120"/>
    </row>
    <row r="2092" spans="2:2" x14ac:dyDescent="0.25">
      <c r="B2092" s="120"/>
    </row>
    <row r="2093" spans="2:2" x14ac:dyDescent="0.25">
      <c r="B2093" s="120"/>
    </row>
    <row r="2094" spans="2:2" x14ac:dyDescent="0.25">
      <c r="B2094" s="120"/>
    </row>
    <row r="2095" spans="2:2" x14ac:dyDescent="0.25">
      <c r="B2095" s="120"/>
    </row>
    <row r="2096" spans="2:2" x14ac:dyDescent="0.25">
      <c r="B2096" s="120"/>
    </row>
    <row r="2097" spans="2:2" x14ac:dyDescent="0.25">
      <c r="B2097" s="120"/>
    </row>
    <row r="2098" spans="2:2" x14ac:dyDescent="0.25">
      <c r="B2098" s="120"/>
    </row>
    <row r="2099" spans="2:2" x14ac:dyDescent="0.25">
      <c r="B2099" s="120"/>
    </row>
    <row r="2100" spans="2:2" x14ac:dyDescent="0.25">
      <c r="B2100" s="120"/>
    </row>
    <row r="2101" spans="2:2" x14ac:dyDescent="0.25">
      <c r="B2101" s="120"/>
    </row>
    <row r="2102" spans="2:2" x14ac:dyDescent="0.25">
      <c r="B2102" s="120"/>
    </row>
    <row r="2103" spans="2:2" x14ac:dyDescent="0.25">
      <c r="B2103" s="120"/>
    </row>
    <row r="2104" spans="2:2" x14ac:dyDescent="0.25">
      <c r="B2104" s="120"/>
    </row>
    <row r="2105" spans="2:2" x14ac:dyDescent="0.25">
      <c r="B2105" s="120"/>
    </row>
    <row r="2106" spans="2:2" x14ac:dyDescent="0.25">
      <c r="B2106" s="120"/>
    </row>
    <row r="2107" spans="2:2" x14ac:dyDescent="0.25">
      <c r="B2107" s="120"/>
    </row>
    <row r="2108" spans="2:2" x14ac:dyDescent="0.25">
      <c r="B2108" s="120"/>
    </row>
    <row r="2109" spans="2:2" x14ac:dyDescent="0.25">
      <c r="B2109" s="120"/>
    </row>
    <row r="2110" spans="2:2" x14ac:dyDescent="0.25">
      <c r="B2110" s="120"/>
    </row>
    <row r="2111" spans="2:2" x14ac:dyDescent="0.25">
      <c r="B2111" s="120"/>
    </row>
    <row r="2112" spans="2:2" x14ac:dyDescent="0.25">
      <c r="B2112" s="120"/>
    </row>
    <row r="2113" spans="2:2" x14ac:dyDescent="0.25">
      <c r="B2113" s="120"/>
    </row>
    <row r="2114" spans="2:2" x14ac:dyDescent="0.25">
      <c r="B2114" s="120"/>
    </row>
    <row r="2115" spans="2:2" x14ac:dyDescent="0.25">
      <c r="B2115" s="120"/>
    </row>
    <row r="2116" spans="2:2" x14ac:dyDescent="0.25">
      <c r="B2116" s="120"/>
    </row>
    <row r="2117" spans="2:2" x14ac:dyDescent="0.25">
      <c r="B2117" s="120"/>
    </row>
    <row r="2118" spans="2:2" x14ac:dyDescent="0.25">
      <c r="B2118" s="120"/>
    </row>
    <row r="2119" spans="2:2" x14ac:dyDescent="0.25">
      <c r="B2119" s="120"/>
    </row>
    <row r="2120" spans="2:2" x14ac:dyDescent="0.25">
      <c r="B2120" s="120"/>
    </row>
    <row r="2121" spans="2:2" x14ac:dyDescent="0.25">
      <c r="B2121" s="120"/>
    </row>
    <row r="2122" spans="2:2" x14ac:dyDescent="0.25">
      <c r="B2122" s="120"/>
    </row>
    <row r="2123" spans="2:2" x14ac:dyDescent="0.25">
      <c r="B2123" s="120"/>
    </row>
    <row r="2124" spans="2:2" x14ac:dyDescent="0.25">
      <c r="B2124" s="120"/>
    </row>
    <row r="2125" spans="2:2" x14ac:dyDescent="0.25">
      <c r="B2125" s="120"/>
    </row>
    <row r="2126" spans="2:2" x14ac:dyDescent="0.25">
      <c r="B2126" s="120"/>
    </row>
    <row r="2127" spans="2:2" x14ac:dyDescent="0.25">
      <c r="B2127" s="120"/>
    </row>
    <row r="2128" spans="2:2" x14ac:dyDescent="0.25">
      <c r="B2128" s="120"/>
    </row>
    <row r="2129" spans="2:2" x14ac:dyDescent="0.25">
      <c r="B2129" s="120"/>
    </row>
    <row r="2130" spans="2:2" x14ac:dyDescent="0.25">
      <c r="B2130" s="120"/>
    </row>
    <row r="2131" spans="2:2" x14ac:dyDescent="0.25">
      <c r="B2131" s="120"/>
    </row>
    <row r="2132" spans="2:2" x14ac:dyDescent="0.25">
      <c r="B2132" s="120"/>
    </row>
    <row r="2133" spans="2:2" x14ac:dyDescent="0.25">
      <c r="B2133" s="120"/>
    </row>
    <row r="2134" spans="2:2" x14ac:dyDescent="0.25">
      <c r="B2134" s="120"/>
    </row>
    <row r="2135" spans="2:2" x14ac:dyDescent="0.25">
      <c r="B2135" s="120"/>
    </row>
    <row r="2136" spans="2:2" x14ac:dyDescent="0.25">
      <c r="B2136" s="120"/>
    </row>
    <row r="2137" spans="2:2" x14ac:dyDescent="0.25">
      <c r="B2137" s="120"/>
    </row>
    <row r="2138" spans="2:2" x14ac:dyDescent="0.25">
      <c r="B2138" s="120"/>
    </row>
    <row r="2139" spans="2:2" x14ac:dyDescent="0.25">
      <c r="B2139" s="120"/>
    </row>
    <row r="2140" spans="2:2" x14ac:dyDescent="0.25">
      <c r="B2140" s="120"/>
    </row>
    <row r="2141" spans="2:2" x14ac:dyDescent="0.25">
      <c r="B2141" s="120"/>
    </row>
    <row r="2142" spans="2:2" x14ac:dyDescent="0.25">
      <c r="B2142" s="120"/>
    </row>
    <row r="2143" spans="2:2" x14ac:dyDescent="0.25">
      <c r="B2143" s="120"/>
    </row>
    <row r="2144" spans="2:2" x14ac:dyDescent="0.25">
      <c r="B2144" s="120"/>
    </row>
    <row r="2145" spans="2:2" x14ac:dyDescent="0.25">
      <c r="B2145" s="120"/>
    </row>
    <row r="2146" spans="2:2" x14ac:dyDescent="0.25">
      <c r="B2146" s="120"/>
    </row>
    <row r="2147" spans="2:2" x14ac:dyDescent="0.25">
      <c r="B2147" s="120"/>
    </row>
    <row r="2148" spans="2:2" x14ac:dyDescent="0.25">
      <c r="B2148" s="120"/>
    </row>
    <row r="2149" spans="2:2" x14ac:dyDescent="0.25">
      <c r="B2149" s="120"/>
    </row>
    <row r="2150" spans="2:2" x14ac:dyDescent="0.25">
      <c r="B2150" s="120"/>
    </row>
    <row r="2151" spans="2:2" x14ac:dyDescent="0.25">
      <c r="B2151" s="120"/>
    </row>
    <row r="2152" spans="2:2" x14ac:dyDescent="0.25">
      <c r="B2152" s="120"/>
    </row>
    <row r="2153" spans="2:2" x14ac:dyDescent="0.25">
      <c r="B2153" s="120"/>
    </row>
    <row r="2154" spans="2:2" x14ac:dyDescent="0.25">
      <c r="B2154" s="120"/>
    </row>
    <row r="2155" spans="2:2" x14ac:dyDescent="0.25">
      <c r="B2155" s="120"/>
    </row>
    <row r="2156" spans="2:2" x14ac:dyDescent="0.25">
      <c r="B2156" s="120"/>
    </row>
    <row r="2157" spans="2:2" x14ac:dyDescent="0.25">
      <c r="B2157" s="120"/>
    </row>
    <row r="2158" spans="2:2" x14ac:dyDescent="0.25">
      <c r="B2158" s="120"/>
    </row>
    <row r="2159" spans="2:2" x14ac:dyDescent="0.25">
      <c r="B2159" s="120"/>
    </row>
    <row r="2160" spans="2:2" x14ac:dyDescent="0.25">
      <c r="B2160" s="120"/>
    </row>
    <row r="2161" spans="2:2" x14ac:dyDescent="0.25">
      <c r="B2161" s="120"/>
    </row>
    <row r="2162" spans="2:2" x14ac:dyDescent="0.25">
      <c r="B2162" s="120"/>
    </row>
    <row r="2163" spans="2:2" x14ac:dyDescent="0.25">
      <c r="B2163" s="120"/>
    </row>
    <row r="2164" spans="2:2" x14ac:dyDescent="0.25">
      <c r="B2164" s="120"/>
    </row>
    <row r="2165" spans="2:2" x14ac:dyDescent="0.25">
      <c r="B2165" s="120"/>
    </row>
    <row r="2166" spans="2:2" x14ac:dyDescent="0.25">
      <c r="B2166" s="120"/>
    </row>
    <row r="2167" spans="2:2" x14ac:dyDescent="0.25">
      <c r="B2167" s="120"/>
    </row>
    <row r="2168" spans="2:2" x14ac:dyDescent="0.25">
      <c r="B2168" s="120"/>
    </row>
    <row r="2169" spans="2:2" x14ac:dyDescent="0.25">
      <c r="B2169" s="120"/>
    </row>
    <row r="2170" spans="2:2" x14ac:dyDescent="0.25">
      <c r="B2170" s="120"/>
    </row>
    <row r="2171" spans="2:2" x14ac:dyDescent="0.25">
      <c r="B2171" s="120"/>
    </row>
    <row r="2172" spans="2:2" x14ac:dyDescent="0.25">
      <c r="B2172" s="120"/>
    </row>
    <row r="2173" spans="2:2" x14ac:dyDescent="0.25">
      <c r="B2173" s="120"/>
    </row>
    <row r="2174" spans="2:2" x14ac:dyDescent="0.25">
      <c r="B2174" s="120"/>
    </row>
    <row r="2175" spans="2:2" x14ac:dyDescent="0.25">
      <c r="B2175" s="120"/>
    </row>
    <row r="2176" spans="2:2" x14ac:dyDescent="0.25">
      <c r="B2176" s="120"/>
    </row>
    <row r="2177" spans="2:2" x14ac:dyDescent="0.25">
      <c r="B2177" s="120"/>
    </row>
    <row r="2178" spans="2:2" x14ac:dyDescent="0.25">
      <c r="B2178" s="120"/>
    </row>
    <row r="2179" spans="2:2" x14ac:dyDescent="0.25">
      <c r="B2179" s="120"/>
    </row>
    <row r="2180" spans="2:2" x14ac:dyDescent="0.25">
      <c r="B2180" s="120"/>
    </row>
    <row r="2181" spans="2:2" x14ac:dyDescent="0.25">
      <c r="B2181" s="120"/>
    </row>
    <row r="2182" spans="2:2" x14ac:dyDescent="0.25">
      <c r="B2182" s="120"/>
    </row>
    <row r="2183" spans="2:2" x14ac:dyDescent="0.25">
      <c r="B2183" s="120"/>
    </row>
    <row r="2184" spans="2:2" x14ac:dyDescent="0.25">
      <c r="B2184" s="120"/>
    </row>
    <row r="2185" spans="2:2" x14ac:dyDescent="0.25">
      <c r="B2185" s="120"/>
    </row>
    <row r="2186" spans="2:2" x14ac:dyDescent="0.25">
      <c r="B2186" s="120"/>
    </row>
    <row r="2187" spans="2:2" x14ac:dyDescent="0.25">
      <c r="B2187" s="120"/>
    </row>
    <row r="2188" spans="2:2" x14ac:dyDescent="0.25">
      <c r="B2188" s="120"/>
    </row>
    <row r="2189" spans="2:2" x14ac:dyDescent="0.25">
      <c r="B2189" s="120"/>
    </row>
    <row r="2190" spans="2:2" x14ac:dyDescent="0.25">
      <c r="B2190" s="120"/>
    </row>
    <row r="2191" spans="2:2" x14ac:dyDescent="0.25">
      <c r="B2191" s="120"/>
    </row>
    <row r="2192" spans="2:2" x14ac:dyDescent="0.25">
      <c r="B2192" s="120"/>
    </row>
    <row r="2193" spans="2:2" x14ac:dyDescent="0.25">
      <c r="B2193" s="120"/>
    </row>
    <row r="2194" spans="2:2" x14ac:dyDescent="0.25">
      <c r="B2194" s="120"/>
    </row>
    <row r="2195" spans="2:2" x14ac:dyDescent="0.25">
      <c r="B2195" s="120"/>
    </row>
    <row r="2196" spans="2:2" x14ac:dyDescent="0.25">
      <c r="B2196" s="120"/>
    </row>
    <row r="2197" spans="2:2" x14ac:dyDescent="0.25">
      <c r="B2197" s="120"/>
    </row>
    <row r="2198" spans="2:2" x14ac:dyDescent="0.25">
      <c r="B2198" s="120"/>
    </row>
    <row r="2199" spans="2:2" x14ac:dyDescent="0.25">
      <c r="B2199" s="120"/>
    </row>
    <row r="2200" spans="2:2" x14ac:dyDescent="0.25">
      <c r="B2200" s="120"/>
    </row>
    <row r="2201" spans="2:2" x14ac:dyDescent="0.25">
      <c r="B2201" s="120"/>
    </row>
    <row r="2202" spans="2:2" x14ac:dyDescent="0.25">
      <c r="B2202" s="120"/>
    </row>
    <row r="2203" spans="2:2" x14ac:dyDescent="0.25">
      <c r="B2203" s="120"/>
    </row>
    <row r="2204" spans="2:2" x14ac:dyDescent="0.25">
      <c r="B2204" s="120"/>
    </row>
    <row r="2205" spans="2:2" x14ac:dyDescent="0.25">
      <c r="B2205" s="120"/>
    </row>
    <row r="2206" spans="2:2" x14ac:dyDescent="0.25">
      <c r="B2206" s="120"/>
    </row>
    <row r="2207" spans="2:2" x14ac:dyDescent="0.25">
      <c r="B2207" s="120"/>
    </row>
    <row r="2208" spans="2:2" x14ac:dyDescent="0.25">
      <c r="B2208" s="120"/>
    </row>
    <row r="2209" spans="2:2" x14ac:dyDescent="0.25">
      <c r="B2209" s="120"/>
    </row>
    <row r="2210" spans="2:2" x14ac:dyDescent="0.25">
      <c r="B2210" s="120"/>
    </row>
    <row r="2211" spans="2:2" x14ac:dyDescent="0.25">
      <c r="B2211" s="120"/>
    </row>
    <row r="2212" spans="2:2" x14ac:dyDescent="0.25">
      <c r="B2212" s="120"/>
    </row>
    <row r="2213" spans="2:2" x14ac:dyDescent="0.25">
      <c r="B2213" s="120"/>
    </row>
    <row r="2214" spans="2:2" x14ac:dyDescent="0.25">
      <c r="B2214" s="120"/>
    </row>
    <row r="2215" spans="2:2" x14ac:dyDescent="0.25">
      <c r="B2215" s="120"/>
    </row>
    <row r="2216" spans="2:2" x14ac:dyDescent="0.25">
      <c r="B2216" s="120"/>
    </row>
    <row r="2217" spans="2:2" x14ac:dyDescent="0.25">
      <c r="B2217" s="120"/>
    </row>
    <row r="2218" spans="2:2" x14ac:dyDescent="0.25">
      <c r="B2218" s="120"/>
    </row>
    <row r="2219" spans="2:2" x14ac:dyDescent="0.25">
      <c r="B2219" s="120"/>
    </row>
    <row r="2220" spans="2:2" x14ac:dyDescent="0.25">
      <c r="B2220" s="120"/>
    </row>
    <row r="2221" spans="2:2" x14ac:dyDescent="0.25">
      <c r="B2221" s="120"/>
    </row>
    <row r="2222" spans="2:2" x14ac:dyDescent="0.25">
      <c r="B2222" s="120"/>
    </row>
    <row r="2223" spans="2:2" x14ac:dyDescent="0.25">
      <c r="B2223" s="120"/>
    </row>
    <row r="2224" spans="2:2" x14ac:dyDescent="0.25">
      <c r="B2224" s="120"/>
    </row>
    <row r="2225" spans="2:2" x14ac:dyDescent="0.25">
      <c r="B2225" s="120"/>
    </row>
    <row r="2226" spans="2:2" x14ac:dyDescent="0.25">
      <c r="B2226" s="120"/>
    </row>
    <row r="2227" spans="2:2" x14ac:dyDescent="0.25">
      <c r="B2227" s="120"/>
    </row>
    <row r="2228" spans="2:2" x14ac:dyDescent="0.25">
      <c r="B2228" s="120"/>
    </row>
    <row r="2229" spans="2:2" x14ac:dyDescent="0.25">
      <c r="B2229" s="120"/>
    </row>
    <row r="2230" spans="2:2" x14ac:dyDescent="0.25">
      <c r="B2230" s="120"/>
    </row>
    <row r="2231" spans="2:2" x14ac:dyDescent="0.25">
      <c r="B2231" s="120"/>
    </row>
    <row r="2232" spans="2:2" x14ac:dyDescent="0.25">
      <c r="B2232" s="120"/>
    </row>
    <row r="2233" spans="2:2" x14ac:dyDescent="0.25">
      <c r="B2233" s="120"/>
    </row>
    <row r="2234" spans="2:2" x14ac:dyDescent="0.25">
      <c r="B2234" s="120"/>
    </row>
    <row r="2235" spans="2:2" x14ac:dyDescent="0.25">
      <c r="B2235" s="120"/>
    </row>
    <row r="2236" spans="2:2" x14ac:dyDescent="0.25">
      <c r="B2236" s="120"/>
    </row>
    <row r="2237" spans="2:2" x14ac:dyDescent="0.25">
      <c r="B2237" s="120"/>
    </row>
    <row r="2238" spans="2:2" x14ac:dyDescent="0.25">
      <c r="B2238" s="120"/>
    </row>
    <row r="2239" spans="2:2" x14ac:dyDescent="0.25">
      <c r="B2239" s="120"/>
    </row>
    <row r="2240" spans="2:2" x14ac:dyDescent="0.25">
      <c r="B2240" s="120"/>
    </row>
    <row r="2241" spans="2:2" x14ac:dyDescent="0.25">
      <c r="B2241" s="120"/>
    </row>
    <row r="2242" spans="2:2" x14ac:dyDescent="0.25">
      <c r="B2242" s="120"/>
    </row>
    <row r="2243" spans="2:2" x14ac:dyDescent="0.25">
      <c r="B2243" s="120"/>
    </row>
    <row r="2244" spans="2:2" x14ac:dyDescent="0.25">
      <c r="B2244" s="120"/>
    </row>
    <row r="2245" spans="2:2" x14ac:dyDescent="0.25">
      <c r="B2245" s="120"/>
    </row>
    <row r="2246" spans="2:2" x14ac:dyDescent="0.25">
      <c r="B2246" s="120"/>
    </row>
    <row r="2247" spans="2:2" x14ac:dyDescent="0.25">
      <c r="B2247" s="120"/>
    </row>
    <row r="2248" spans="2:2" x14ac:dyDescent="0.25">
      <c r="B2248" s="120"/>
    </row>
    <row r="2249" spans="2:2" x14ac:dyDescent="0.25">
      <c r="B2249" s="120"/>
    </row>
    <row r="2250" spans="2:2" x14ac:dyDescent="0.25">
      <c r="B2250" s="120"/>
    </row>
    <row r="2251" spans="2:2" x14ac:dyDescent="0.25">
      <c r="B2251" s="120"/>
    </row>
    <row r="2252" spans="2:2" x14ac:dyDescent="0.25">
      <c r="B2252" s="120"/>
    </row>
    <row r="2253" spans="2:2" x14ac:dyDescent="0.25">
      <c r="B2253" s="120"/>
    </row>
    <row r="2254" spans="2:2" x14ac:dyDescent="0.25">
      <c r="B2254" s="120"/>
    </row>
    <row r="2255" spans="2:2" x14ac:dyDescent="0.25">
      <c r="B2255" s="120"/>
    </row>
    <row r="2256" spans="2:2" x14ac:dyDescent="0.25">
      <c r="B2256" s="120"/>
    </row>
    <row r="2257" spans="2:2" x14ac:dyDescent="0.25">
      <c r="B2257" s="120"/>
    </row>
    <row r="2258" spans="2:2" x14ac:dyDescent="0.25">
      <c r="B2258" s="120"/>
    </row>
    <row r="2259" spans="2:2" x14ac:dyDescent="0.25">
      <c r="B2259" s="120"/>
    </row>
    <row r="2260" spans="2:2" x14ac:dyDescent="0.25">
      <c r="B2260" s="120"/>
    </row>
    <row r="2261" spans="2:2" x14ac:dyDescent="0.25">
      <c r="B2261" s="120"/>
    </row>
    <row r="2262" spans="2:2" x14ac:dyDescent="0.25">
      <c r="B2262" s="120"/>
    </row>
    <row r="2263" spans="2:2" x14ac:dyDescent="0.25">
      <c r="B2263" s="120"/>
    </row>
    <row r="2264" spans="2:2" x14ac:dyDescent="0.25">
      <c r="B2264" s="120"/>
    </row>
    <row r="2265" spans="2:2" x14ac:dyDescent="0.25">
      <c r="B2265" s="120"/>
    </row>
    <row r="2266" spans="2:2" x14ac:dyDescent="0.25">
      <c r="B2266" s="120"/>
    </row>
    <row r="2267" spans="2:2" x14ac:dyDescent="0.25">
      <c r="B2267" s="120"/>
    </row>
    <row r="2268" spans="2:2" x14ac:dyDescent="0.25">
      <c r="B2268" s="120"/>
    </row>
    <row r="2269" spans="2:2" x14ac:dyDescent="0.25">
      <c r="B2269" s="120"/>
    </row>
    <row r="2270" spans="2:2" x14ac:dyDescent="0.25">
      <c r="B2270" s="120"/>
    </row>
    <row r="2271" spans="2:2" x14ac:dyDescent="0.25">
      <c r="B2271" s="120"/>
    </row>
    <row r="2272" spans="2:2" x14ac:dyDescent="0.25">
      <c r="B2272" s="120"/>
    </row>
    <row r="2273" spans="2:2" x14ac:dyDescent="0.25">
      <c r="B2273" s="120"/>
    </row>
    <row r="2274" spans="2:2" x14ac:dyDescent="0.25">
      <c r="B2274" s="120"/>
    </row>
    <row r="2275" spans="2:2" x14ac:dyDescent="0.25">
      <c r="B2275" s="120"/>
    </row>
    <row r="2276" spans="2:2" x14ac:dyDescent="0.25">
      <c r="B2276" s="120"/>
    </row>
    <row r="2277" spans="2:2" x14ac:dyDescent="0.25">
      <c r="B2277" s="120"/>
    </row>
    <row r="2278" spans="2:2" x14ac:dyDescent="0.25">
      <c r="B2278" s="120"/>
    </row>
    <row r="2279" spans="2:2" x14ac:dyDescent="0.25">
      <c r="B2279" s="120"/>
    </row>
    <row r="2280" spans="2:2" x14ac:dyDescent="0.25">
      <c r="B2280" s="120"/>
    </row>
    <row r="2281" spans="2:2" x14ac:dyDescent="0.25">
      <c r="B2281" s="120"/>
    </row>
    <row r="2282" spans="2:2" x14ac:dyDescent="0.25">
      <c r="B2282" s="120"/>
    </row>
    <row r="2283" spans="2:2" x14ac:dyDescent="0.25">
      <c r="B2283" s="120"/>
    </row>
    <row r="2284" spans="2:2" x14ac:dyDescent="0.25">
      <c r="B2284" s="120"/>
    </row>
    <row r="2285" spans="2:2" x14ac:dyDescent="0.25">
      <c r="B2285" s="120"/>
    </row>
    <row r="2286" spans="2:2" x14ac:dyDescent="0.25">
      <c r="B2286" s="120"/>
    </row>
    <row r="2287" spans="2:2" x14ac:dyDescent="0.25">
      <c r="B2287" s="120"/>
    </row>
    <row r="2288" spans="2:2" x14ac:dyDescent="0.25">
      <c r="B2288" s="120"/>
    </row>
    <row r="2289" spans="2:2" x14ac:dyDescent="0.25">
      <c r="B2289" s="120"/>
    </row>
    <row r="2290" spans="2:2" x14ac:dyDescent="0.25">
      <c r="B2290" s="120"/>
    </row>
    <row r="2291" spans="2:2" x14ac:dyDescent="0.25">
      <c r="B2291" s="120"/>
    </row>
    <row r="2292" spans="2:2" x14ac:dyDescent="0.25">
      <c r="B2292" s="120"/>
    </row>
    <row r="2293" spans="2:2" x14ac:dyDescent="0.25">
      <c r="B2293" s="120"/>
    </row>
    <row r="2294" spans="2:2" x14ac:dyDescent="0.25">
      <c r="B2294" s="120"/>
    </row>
    <row r="2295" spans="2:2" x14ac:dyDescent="0.25">
      <c r="B2295" s="120"/>
    </row>
    <row r="2296" spans="2:2" x14ac:dyDescent="0.25">
      <c r="B2296" s="120"/>
    </row>
    <row r="2297" spans="2:2" x14ac:dyDescent="0.25">
      <c r="B2297" s="120"/>
    </row>
    <row r="2298" spans="2:2" x14ac:dyDescent="0.25">
      <c r="B2298" s="120"/>
    </row>
    <row r="2299" spans="2:2" x14ac:dyDescent="0.25">
      <c r="B2299" s="120"/>
    </row>
    <row r="2300" spans="2:2" x14ac:dyDescent="0.25">
      <c r="B2300" s="120"/>
    </row>
    <row r="2301" spans="2:2" x14ac:dyDescent="0.25">
      <c r="B2301" s="120"/>
    </row>
    <row r="2302" spans="2:2" x14ac:dyDescent="0.25">
      <c r="B2302" s="120"/>
    </row>
    <row r="2303" spans="2:2" x14ac:dyDescent="0.25">
      <c r="B2303" s="120"/>
    </row>
    <row r="2304" spans="2:2" x14ac:dyDescent="0.25">
      <c r="B2304" s="120"/>
    </row>
    <row r="2305" spans="2:2" x14ac:dyDescent="0.25">
      <c r="B2305" s="120"/>
    </row>
    <row r="2306" spans="2:2" x14ac:dyDescent="0.25">
      <c r="B2306" s="120"/>
    </row>
    <row r="2307" spans="2:2" x14ac:dyDescent="0.25">
      <c r="B2307" s="120"/>
    </row>
    <row r="2308" spans="2:2" x14ac:dyDescent="0.25">
      <c r="B2308" s="120"/>
    </row>
    <row r="2309" spans="2:2" x14ac:dyDescent="0.25">
      <c r="B2309" s="120"/>
    </row>
    <row r="2310" spans="2:2" x14ac:dyDescent="0.25">
      <c r="B2310" s="120"/>
    </row>
    <row r="2311" spans="2:2" x14ac:dyDescent="0.25">
      <c r="B2311" s="120"/>
    </row>
    <row r="2312" spans="2:2" x14ac:dyDescent="0.25">
      <c r="B2312" s="120"/>
    </row>
    <row r="2313" spans="2:2" x14ac:dyDescent="0.25">
      <c r="B2313" s="120"/>
    </row>
    <row r="2314" spans="2:2" x14ac:dyDescent="0.25">
      <c r="B2314" s="120"/>
    </row>
    <row r="2315" spans="2:2" x14ac:dyDescent="0.25">
      <c r="B2315" s="120"/>
    </row>
    <row r="2316" spans="2:2" x14ac:dyDescent="0.25">
      <c r="B2316" s="120"/>
    </row>
    <row r="2317" spans="2:2" x14ac:dyDescent="0.25">
      <c r="B2317" s="120"/>
    </row>
    <row r="2318" spans="2:2" x14ac:dyDescent="0.25">
      <c r="B2318" s="120"/>
    </row>
    <row r="2319" spans="2:2" x14ac:dyDescent="0.25">
      <c r="B2319" s="120"/>
    </row>
    <row r="2320" spans="2:2" x14ac:dyDescent="0.25">
      <c r="B2320" s="120"/>
    </row>
    <row r="2321" spans="2:2" x14ac:dyDescent="0.25">
      <c r="B2321" s="120"/>
    </row>
    <row r="2322" spans="2:2" x14ac:dyDescent="0.25">
      <c r="B2322" s="120"/>
    </row>
    <row r="2323" spans="2:2" x14ac:dyDescent="0.25">
      <c r="B2323" s="120"/>
    </row>
    <row r="2324" spans="2:2" x14ac:dyDescent="0.25">
      <c r="B2324" s="120"/>
    </row>
    <row r="2325" spans="2:2" x14ac:dyDescent="0.25">
      <c r="B2325" s="120"/>
    </row>
    <row r="2326" spans="2:2" x14ac:dyDescent="0.25">
      <c r="B2326" s="120"/>
    </row>
    <row r="2327" spans="2:2" x14ac:dyDescent="0.25">
      <c r="B2327" s="120"/>
    </row>
    <row r="2328" spans="2:2" x14ac:dyDescent="0.25">
      <c r="B2328" s="120"/>
    </row>
    <row r="2329" spans="2:2" x14ac:dyDescent="0.25">
      <c r="B2329" s="120"/>
    </row>
    <row r="2330" spans="2:2" x14ac:dyDescent="0.25">
      <c r="B2330" s="120"/>
    </row>
    <row r="2331" spans="2:2" x14ac:dyDescent="0.25">
      <c r="B2331" s="120"/>
    </row>
    <row r="2332" spans="2:2" x14ac:dyDescent="0.25">
      <c r="B2332" s="120"/>
    </row>
    <row r="2333" spans="2:2" x14ac:dyDescent="0.25">
      <c r="B2333" s="120"/>
    </row>
    <row r="2334" spans="2:2" x14ac:dyDescent="0.25">
      <c r="B2334" s="120"/>
    </row>
    <row r="2335" spans="2:2" x14ac:dyDescent="0.25">
      <c r="B2335" s="120"/>
    </row>
    <row r="2336" spans="2:2" x14ac:dyDescent="0.25">
      <c r="B2336" s="120"/>
    </row>
    <row r="2337" spans="2:2" x14ac:dyDescent="0.25">
      <c r="B2337" s="120"/>
    </row>
    <row r="2338" spans="2:2" x14ac:dyDescent="0.25">
      <c r="B2338" s="120"/>
    </row>
    <row r="2339" spans="2:2" x14ac:dyDescent="0.25">
      <c r="B2339" s="120"/>
    </row>
    <row r="2340" spans="2:2" x14ac:dyDescent="0.25">
      <c r="B2340" s="120"/>
    </row>
    <row r="2341" spans="2:2" x14ac:dyDescent="0.25">
      <c r="B2341" s="120"/>
    </row>
    <row r="2342" spans="2:2" x14ac:dyDescent="0.25">
      <c r="B2342" s="120"/>
    </row>
    <row r="2343" spans="2:2" x14ac:dyDescent="0.25">
      <c r="B2343" s="120"/>
    </row>
    <row r="2344" spans="2:2" x14ac:dyDescent="0.25">
      <c r="B2344" s="120"/>
    </row>
    <row r="2345" spans="2:2" x14ac:dyDescent="0.25">
      <c r="B2345" s="120"/>
    </row>
    <row r="2346" spans="2:2" x14ac:dyDescent="0.25">
      <c r="B2346" s="120"/>
    </row>
    <row r="2347" spans="2:2" x14ac:dyDescent="0.25">
      <c r="B2347" s="120"/>
    </row>
    <row r="2348" spans="2:2" x14ac:dyDescent="0.25">
      <c r="B2348" s="120"/>
    </row>
    <row r="2349" spans="2:2" x14ac:dyDescent="0.25">
      <c r="B2349" s="120"/>
    </row>
    <row r="2350" spans="2:2" x14ac:dyDescent="0.25">
      <c r="B2350" s="120"/>
    </row>
    <row r="2351" spans="2:2" x14ac:dyDescent="0.25">
      <c r="B2351" s="120"/>
    </row>
    <row r="2352" spans="2:2" x14ac:dyDescent="0.25">
      <c r="B2352" s="120"/>
    </row>
    <row r="2353" spans="2:2" x14ac:dyDescent="0.25">
      <c r="B2353" s="120"/>
    </row>
    <row r="2354" spans="2:2" x14ac:dyDescent="0.25">
      <c r="B2354" s="120"/>
    </row>
    <row r="2355" spans="2:2" x14ac:dyDescent="0.25">
      <c r="B2355" s="120"/>
    </row>
    <row r="2356" spans="2:2" x14ac:dyDescent="0.25">
      <c r="B2356" s="120"/>
    </row>
    <row r="2357" spans="2:2" x14ac:dyDescent="0.25">
      <c r="B2357" s="120"/>
    </row>
    <row r="2358" spans="2:2" x14ac:dyDescent="0.25">
      <c r="B2358" s="120"/>
    </row>
    <row r="2359" spans="2:2" x14ac:dyDescent="0.25">
      <c r="B2359" s="120"/>
    </row>
    <row r="2360" spans="2:2" x14ac:dyDescent="0.25">
      <c r="B2360" s="120"/>
    </row>
    <row r="2361" spans="2:2" x14ac:dyDescent="0.25">
      <c r="B2361" s="120"/>
    </row>
    <row r="2362" spans="2:2" x14ac:dyDescent="0.25">
      <c r="B2362" s="120"/>
    </row>
    <row r="2363" spans="2:2" x14ac:dyDescent="0.25">
      <c r="B2363" s="120"/>
    </row>
    <row r="2364" spans="2:2" x14ac:dyDescent="0.25">
      <c r="B2364" s="120"/>
    </row>
    <row r="2365" spans="2:2" x14ac:dyDescent="0.25">
      <c r="B2365" s="120"/>
    </row>
    <row r="2366" spans="2:2" x14ac:dyDescent="0.25">
      <c r="B2366" s="120"/>
    </row>
    <row r="2367" spans="2:2" x14ac:dyDescent="0.25">
      <c r="B2367" s="120"/>
    </row>
    <row r="2368" spans="2:2" x14ac:dyDescent="0.25">
      <c r="B2368" s="120"/>
    </row>
    <row r="2369" spans="2:2" x14ac:dyDescent="0.25">
      <c r="B2369" s="120"/>
    </row>
    <row r="2370" spans="2:2" x14ac:dyDescent="0.25">
      <c r="B2370" s="120"/>
    </row>
    <row r="2371" spans="2:2" x14ac:dyDescent="0.25">
      <c r="B2371" s="120"/>
    </row>
    <row r="2372" spans="2:2" x14ac:dyDescent="0.25">
      <c r="B2372" s="120"/>
    </row>
    <row r="2373" spans="2:2" x14ac:dyDescent="0.25">
      <c r="B2373" s="120"/>
    </row>
    <row r="2374" spans="2:2" x14ac:dyDescent="0.25">
      <c r="B2374" s="120"/>
    </row>
    <row r="2375" spans="2:2" x14ac:dyDescent="0.25">
      <c r="B2375" s="120"/>
    </row>
    <row r="2376" spans="2:2" x14ac:dyDescent="0.25">
      <c r="B2376" s="120"/>
    </row>
    <row r="2377" spans="2:2" x14ac:dyDescent="0.25">
      <c r="B2377" s="120"/>
    </row>
    <row r="2378" spans="2:2" x14ac:dyDescent="0.25">
      <c r="B2378" s="120"/>
    </row>
    <row r="2379" spans="2:2" x14ac:dyDescent="0.25">
      <c r="B2379" s="120"/>
    </row>
    <row r="2380" spans="2:2" x14ac:dyDescent="0.25">
      <c r="B2380" s="120"/>
    </row>
    <row r="2381" spans="2:2" x14ac:dyDescent="0.25">
      <c r="B2381" s="120"/>
    </row>
    <row r="2382" spans="2:2" x14ac:dyDescent="0.25">
      <c r="B2382" s="120"/>
    </row>
    <row r="2383" spans="2:2" x14ac:dyDescent="0.25">
      <c r="B2383" s="120"/>
    </row>
    <row r="2384" spans="2:2" x14ac:dyDescent="0.25">
      <c r="B2384" s="120"/>
    </row>
    <row r="2385" spans="2:2" x14ac:dyDescent="0.25">
      <c r="B2385" s="120"/>
    </row>
    <row r="2386" spans="2:2" x14ac:dyDescent="0.25">
      <c r="B2386" s="120"/>
    </row>
    <row r="2387" spans="2:2" x14ac:dyDescent="0.25">
      <c r="B2387" s="120"/>
    </row>
    <row r="2388" spans="2:2" x14ac:dyDescent="0.25">
      <c r="B2388" s="120"/>
    </row>
    <row r="2389" spans="2:2" x14ac:dyDescent="0.25">
      <c r="B2389" s="120"/>
    </row>
    <row r="2390" spans="2:2" x14ac:dyDescent="0.25">
      <c r="B2390" s="120"/>
    </row>
    <row r="2391" spans="2:2" x14ac:dyDescent="0.25">
      <c r="B2391" s="120"/>
    </row>
    <row r="2392" spans="2:2" x14ac:dyDescent="0.25">
      <c r="B2392" s="120"/>
    </row>
    <row r="2393" spans="2:2" x14ac:dyDescent="0.25">
      <c r="B2393" s="120"/>
    </row>
    <row r="2394" spans="2:2" x14ac:dyDescent="0.25">
      <c r="B2394" s="120"/>
    </row>
    <row r="2395" spans="2:2" x14ac:dyDescent="0.25">
      <c r="B2395" s="120"/>
    </row>
    <row r="2396" spans="2:2" x14ac:dyDescent="0.25">
      <c r="B2396" s="120"/>
    </row>
    <row r="2397" spans="2:2" x14ac:dyDescent="0.25">
      <c r="B2397" s="120"/>
    </row>
    <row r="2398" spans="2:2" x14ac:dyDescent="0.25">
      <c r="B2398" s="120"/>
    </row>
    <row r="2399" spans="2:2" x14ac:dyDescent="0.25">
      <c r="B2399" s="120"/>
    </row>
    <row r="2400" spans="2:2" x14ac:dyDescent="0.25">
      <c r="B2400" s="120"/>
    </row>
    <row r="2401" spans="2:2" x14ac:dyDescent="0.25">
      <c r="B2401" s="120"/>
    </row>
    <row r="2402" spans="2:2" x14ac:dyDescent="0.25">
      <c r="B2402" s="120"/>
    </row>
    <row r="2403" spans="2:2" x14ac:dyDescent="0.25">
      <c r="B2403" s="120"/>
    </row>
    <row r="2404" spans="2:2" x14ac:dyDescent="0.25">
      <c r="B2404" s="120"/>
    </row>
    <row r="2405" spans="2:2" x14ac:dyDescent="0.25">
      <c r="B2405" s="120"/>
    </row>
    <row r="2406" spans="2:2" x14ac:dyDescent="0.25">
      <c r="B2406" s="120"/>
    </row>
    <row r="2407" spans="2:2" x14ac:dyDescent="0.25">
      <c r="B2407" s="120"/>
    </row>
    <row r="2408" spans="2:2" x14ac:dyDescent="0.25">
      <c r="B2408" s="120"/>
    </row>
    <row r="2409" spans="2:2" x14ac:dyDescent="0.25">
      <c r="B2409" s="120"/>
    </row>
    <row r="2410" spans="2:2" x14ac:dyDescent="0.25">
      <c r="B2410" s="120"/>
    </row>
    <row r="2411" spans="2:2" x14ac:dyDescent="0.25">
      <c r="B2411" s="120"/>
    </row>
    <row r="2412" spans="2:2" x14ac:dyDescent="0.25">
      <c r="B2412" s="120"/>
    </row>
    <row r="2413" spans="2:2" x14ac:dyDescent="0.25">
      <c r="B2413" s="120"/>
    </row>
    <row r="2414" spans="2:2" x14ac:dyDescent="0.25">
      <c r="B2414" s="120"/>
    </row>
    <row r="2415" spans="2:2" x14ac:dyDescent="0.25">
      <c r="B2415" s="120"/>
    </row>
    <row r="2416" spans="2:2" x14ac:dyDescent="0.25">
      <c r="B2416" s="120"/>
    </row>
    <row r="2417" spans="2:2" x14ac:dyDescent="0.25">
      <c r="B2417" s="120"/>
    </row>
    <row r="2418" spans="2:2" x14ac:dyDescent="0.25">
      <c r="B2418" s="120"/>
    </row>
    <row r="2419" spans="2:2" x14ac:dyDescent="0.25">
      <c r="B2419" s="120"/>
    </row>
    <row r="2420" spans="2:2" x14ac:dyDescent="0.25">
      <c r="B2420" s="120"/>
    </row>
    <row r="2421" spans="2:2" x14ac:dyDescent="0.25">
      <c r="B2421" s="120"/>
    </row>
    <row r="2422" spans="2:2" x14ac:dyDescent="0.25">
      <c r="B2422" s="120"/>
    </row>
    <row r="2423" spans="2:2" x14ac:dyDescent="0.25">
      <c r="B2423" s="120"/>
    </row>
    <row r="2424" spans="2:2" x14ac:dyDescent="0.25">
      <c r="B2424" s="120"/>
    </row>
    <row r="2425" spans="2:2" x14ac:dyDescent="0.25">
      <c r="B2425" s="120"/>
    </row>
    <row r="2426" spans="2:2" x14ac:dyDescent="0.25">
      <c r="B2426" s="120"/>
    </row>
    <row r="2427" spans="2:2" x14ac:dyDescent="0.25">
      <c r="B2427" s="120"/>
    </row>
    <row r="2428" spans="2:2" x14ac:dyDescent="0.25">
      <c r="B2428" s="120"/>
    </row>
    <row r="2429" spans="2:2" x14ac:dyDescent="0.25">
      <c r="B2429" s="120"/>
    </row>
    <row r="2430" spans="2:2" x14ac:dyDescent="0.25">
      <c r="B2430" s="120"/>
    </row>
    <row r="2431" spans="2:2" x14ac:dyDescent="0.25">
      <c r="B2431" s="120"/>
    </row>
    <row r="2432" spans="2:2" x14ac:dyDescent="0.25">
      <c r="B2432" s="120"/>
    </row>
    <row r="2433" spans="2:2" x14ac:dyDescent="0.25">
      <c r="B2433" s="120"/>
    </row>
    <row r="2434" spans="2:2" x14ac:dyDescent="0.25">
      <c r="B2434" s="120"/>
    </row>
    <row r="2435" spans="2:2" x14ac:dyDescent="0.25">
      <c r="B2435" s="120"/>
    </row>
    <row r="2436" spans="2:2" x14ac:dyDescent="0.25">
      <c r="B2436" s="120"/>
    </row>
    <row r="2437" spans="2:2" x14ac:dyDescent="0.25">
      <c r="B2437" s="120"/>
    </row>
    <row r="2438" spans="2:2" x14ac:dyDescent="0.25">
      <c r="B2438" s="120"/>
    </row>
    <row r="2439" spans="2:2" x14ac:dyDescent="0.25">
      <c r="B2439" s="120"/>
    </row>
    <row r="2440" spans="2:2" x14ac:dyDescent="0.25">
      <c r="B2440" s="120"/>
    </row>
    <row r="2441" spans="2:2" x14ac:dyDescent="0.25">
      <c r="B2441" s="120"/>
    </row>
    <row r="2442" spans="2:2" x14ac:dyDescent="0.25">
      <c r="B2442" s="120"/>
    </row>
    <row r="2443" spans="2:2" x14ac:dyDescent="0.25">
      <c r="B2443" s="120"/>
    </row>
    <row r="2444" spans="2:2" x14ac:dyDescent="0.25">
      <c r="B2444" s="120"/>
    </row>
    <row r="2445" spans="2:2" x14ac:dyDescent="0.25">
      <c r="B2445" s="120"/>
    </row>
    <row r="2446" spans="2:2" x14ac:dyDescent="0.25">
      <c r="B2446" s="120"/>
    </row>
    <row r="2447" spans="2:2" x14ac:dyDescent="0.25">
      <c r="B2447" s="120"/>
    </row>
    <row r="2448" spans="2:2" x14ac:dyDescent="0.25">
      <c r="B2448" s="120"/>
    </row>
    <row r="2449" spans="2:2" x14ac:dyDescent="0.25">
      <c r="B2449" s="120"/>
    </row>
    <row r="2450" spans="2:2" x14ac:dyDescent="0.25">
      <c r="B2450" s="120"/>
    </row>
    <row r="2451" spans="2:2" x14ac:dyDescent="0.25">
      <c r="B2451" s="120"/>
    </row>
    <row r="2452" spans="2:2" x14ac:dyDescent="0.25">
      <c r="B2452" s="120"/>
    </row>
    <row r="2453" spans="2:2" x14ac:dyDescent="0.25">
      <c r="B2453" s="120"/>
    </row>
    <row r="2454" spans="2:2" x14ac:dyDescent="0.25">
      <c r="B2454" s="120"/>
    </row>
    <row r="2455" spans="2:2" x14ac:dyDescent="0.25">
      <c r="B2455" s="120"/>
    </row>
    <row r="2456" spans="2:2" x14ac:dyDescent="0.25">
      <c r="B2456" s="120"/>
    </row>
    <row r="2457" spans="2:2" x14ac:dyDescent="0.25">
      <c r="B2457" s="120"/>
    </row>
    <row r="2458" spans="2:2" x14ac:dyDescent="0.25">
      <c r="B2458" s="120"/>
    </row>
    <row r="2459" spans="2:2" x14ac:dyDescent="0.25">
      <c r="B2459" s="120"/>
    </row>
    <row r="2460" spans="2:2" x14ac:dyDescent="0.25">
      <c r="B2460" s="120"/>
    </row>
    <row r="2461" spans="2:2" x14ac:dyDescent="0.25">
      <c r="B2461" s="120"/>
    </row>
    <row r="2462" spans="2:2" x14ac:dyDescent="0.25">
      <c r="B2462" s="120"/>
    </row>
    <row r="2463" spans="2:2" x14ac:dyDescent="0.25">
      <c r="B2463" s="120"/>
    </row>
    <row r="2464" spans="2:2" x14ac:dyDescent="0.25">
      <c r="B2464" s="120"/>
    </row>
    <row r="2465" spans="2:2" x14ac:dyDescent="0.25">
      <c r="B2465" s="120"/>
    </row>
    <row r="2466" spans="2:2" x14ac:dyDescent="0.25">
      <c r="B2466" s="120"/>
    </row>
    <row r="2467" spans="2:2" x14ac:dyDescent="0.25">
      <c r="B2467" s="120"/>
    </row>
    <row r="2468" spans="2:2" x14ac:dyDescent="0.25">
      <c r="B2468" s="120"/>
    </row>
    <row r="2469" spans="2:2" x14ac:dyDescent="0.25">
      <c r="B2469" s="120"/>
    </row>
    <row r="2470" spans="2:2" x14ac:dyDescent="0.25">
      <c r="B2470" s="120"/>
    </row>
    <row r="2471" spans="2:2" x14ac:dyDescent="0.25">
      <c r="B2471" s="120"/>
    </row>
    <row r="2472" spans="2:2" x14ac:dyDescent="0.25">
      <c r="B2472" s="120"/>
    </row>
    <row r="2473" spans="2:2" x14ac:dyDescent="0.25">
      <c r="B2473" s="120"/>
    </row>
    <row r="2474" spans="2:2" x14ac:dyDescent="0.25">
      <c r="B2474" s="120"/>
    </row>
    <row r="2475" spans="2:2" x14ac:dyDescent="0.25">
      <c r="B2475" s="120"/>
    </row>
    <row r="2476" spans="2:2" x14ac:dyDescent="0.25">
      <c r="B2476" s="120"/>
    </row>
    <row r="2477" spans="2:2" x14ac:dyDescent="0.25">
      <c r="B2477" s="120"/>
    </row>
    <row r="2478" spans="2:2" x14ac:dyDescent="0.25">
      <c r="B2478" s="120"/>
    </row>
    <row r="2479" spans="2:2" x14ac:dyDescent="0.25">
      <c r="B2479" s="120"/>
    </row>
    <row r="2480" spans="2:2" x14ac:dyDescent="0.25">
      <c r="B2480" s="120"/>
    </row>
    <row r="2481" spans="2:2" x14ac:dyDescent="0.25">
      <c r="B2481" s="120"/>
    </row>
    <row r="2482" spans="2:2" x14ac:dyDescent="0.25">
      <c r="B2482" s="120"/>
    </row>
    <row r="2483" spans="2:2" x14ac:dyDescent="0.25">
      <c r="B2483" s="120"/>
    </row>
    <row r="2484" spans="2:2" x14ac:dyDescent="0.25">
      <c r="B2484" s="120"/>
    </row>
    <row r="2485" spans="2:2" x14ac:dyDescent="0.25">
      <c r="B2485" s="120"/>
    </row>
    <row r="2486" spans="2:2" x14ac:dyDescent="0.25">
      <c r="B2486" s="120"/>
    </row>
    <row r="2487" spans="2:2" x14ac:dyDescent="0.25">
      <c r="B2487" s="120"/>
    </row>
    <row r="2488" spans="2:2" x14ac:dyDescent="0.25">
      <c r="B2488" s="120"/>
    </row>
    <row r="2489" spans="2:2" x14ac:dyDescent="0.25">
      <c r="B2489" s="120"/>
    </row>
    <row r="2490" spans="2:2" x14ac:dyDescent="0.25">
      <c r="B2490" s="120"/>
    </row>
    <row r="2491" spans="2:2" x14ac:dyDescent="0.25">
      <c r="B2491" s="120"/>
    </row>
    <row r="2492" spans="2:2" x14ac:dyDescent="0.25">
      <c r="B2492" s="120"/>
    </row>
    <row r="2493" spans="2:2" x14ac:dyDescent="0.25">
      <c r="B2493" s="120"/>
    </row>
    <row r="2494" spans="2:2" x14ac:dyDescent="0.25">
      <c r="B2494" s="120"/>
    </row>
    <row r="2495" spans="2:2" x14ac:dyDescent="0.25">
      <c r="B2495" s="120"/>
    </row>
    <row r="2496" spans="2:2" x14ac:dyDescent="0.25">
      <c r="B2496" s="120"/>
    </row>
    <row r="2497" spans="2:2" x14ac:dyDescent="0.25">
      <c r="B2497" s="120"/>
    </row>
    <row r="2498" spans="2:2" x14ac:dyDescent="0.25">
      <c r="B2498" s="120"/>
    </row>
    <row r="2499" spans="2:2" x14ac:dyDescent="0.25">
      <c r="B2499" s="120"/>
    </row>
    <row r="2500" spans="2:2" x14ac:dyDescent="0.25">
      <c r="B2500" s="120"/>
    </row>
    <row r="2501" spans="2:2" x14ac:dyDescent="0.25">
      <c r="B2501" s="120"/>
    </row>
    <row r="2502" spans="2:2" x14ac:dyDescent="0.25">
      <c r="B2502" s="120"/>
    </row>
    <row r="2503" spans="2:2" x14ac:dyDescent="0.25">
      <c r="B2503" s="120"/>
    </row>
    <row r="2504" spans="2:2" x14ac:dyDescent="0.25">
      <c r="B2504" s="120"/>
    </row>
    <row r="2505" spans="2:2" x14ac:dyDescent="0.25">
      <c r="B2505" s="120"/>
    </row>
    <row r="2506" spans="2:2" x14ac:dyDescent="0.25">
      <c r="B2506" s="120"/>
    </row>
    <row r="2507" spans="2:2" x14ac:dyDescent="0.25">
      <c r="B2507" s="120"/>
    </row>
    <row r="2508" spans="2:2" x14ac:dyDescent="0.25">
      <c r="B2508" s="120"/>
    </row>
    <row r="2509" spans="2:2" x14ac:dyDescent="0.25">
      <c r="B2509" s="120"/>
    </row>
    <row r="2510" spans="2:2" x14ac:dyDescent="0.25">
      <c r="B2510" s="120"/>
    </row>
    <row r="2511" spans="2:2" x14ac:dyDescent="0.25">
      <c r="B2511" s="120"/>
    </row>
    <row r="2512" spans="2:2" x14ac:dyDescent="0.25">
      <c r="B2512" s="120"/>
    </row>
    <row r="2513" spans="2:2" x14ac:dyDescent="0.25">
      <c r="B2513" s="120"/>
    </row>
    <row r="2514" spans="2:2" x14ac:dyDescent="0.25">
      <c r="B2514" s="120"/>
    </row>
    <row r="2515" spans="2:2" x14ac:dyDescent="0.25">
      <c r="B2515" s="120"/>
    </row>
    <row r="2516" spans="2:2" x14ac:dyDescent="0.25">
      <c r="B2516" s="120"/>
    </row>
    <row r="2517" spans="2:2" x14ac:dyDescent="0.25">
      <c r="B2517" s="120"/>
    </row>
    <row r="2518" spans="2:2" x14ac:dyDescent="0.25">
      <c r="B2518" s="120"/>
    </row>
    <row r="2519" spans="2:2" x14ac:dyDescent="0.25">
      <c r="B2519" s="120"/>
    </row>
    <row r="2520" spans="2:2" x14ac:dyDescent="0.25">
      <c r="B2520" s="120"/>
    </row>
    <row r="2521" spans="2:2" x14ac:dyDescent="0.25">
      <c r="B2521" s="120"/>
    </row>
    <row r="2522" spans="2:2" x14ac:dyDescent="0.25">
      <c r="B2522" s="120"/>
    </row>
    <row r="2523" spans="2:2" x14ac:dyDescent="0.25">
      <c r="B2523" s="120"/>
    </row>
    <row r="2524" spans="2:2" x14ac:dyDescent="0.25">
      <c r="B2524" s="120"/>
    </row>
    <row r="2525" spans="2:2" x14ac:dyDescent="0.25">
      <c r="B2525" s="120"/>
    </row>
    <row r="2526" spans="2:2" x14ac:dyDescent="0.25">
      <c r="B2526" s="120"/>
    </row>
    <row r="2527" spans="2:2" x14ac:dyDescent="0.25">
      <c r="B2527" s="120"/>
    </row>
    <row r="2528" spans="2:2" x14ac:dyDescent="0.25">
      <c r="B2528" s="120"/>
    </row>
    <row r="2529" spans="2:2" x14ac:dyDescent="0.25">
      <c r="B2529" s="120"/>
    </row>
    <row r="2530" spans="2:2" x14ac:dyDescent="0.25">
      <c r="B2530" s="120"/>
    </row>
    <row r="2531" spans="2:2" x14ac:dyDescent="0.25">
      <c r="B2531" s="120"/>
    </row>
    <row r="2532" spans="2:2" x14ac:dyDescent="0.25">
      <c r="B2532" s="120"/>
    </row>
    <row r="2533" spans="2:2" x14ac:dyDescent="0.25">
      <c r="B2533" s="120"/>
    </row>
    <row r="2534" spans="2:2" x14ac:dyDescent="0.25">
      <c r="B2534" s="120"/>
    </row>
    <row r="2535" spans="2:2" x14ac:dyDescent="0.25">
      <c r="B2535" s="120"/>
    </row>
    <row r="2536" spans="2:2" x14ac:dyDescent="0.25">
      <c r="B2536" s="120"/>
    </row>
    <row r="2537" spans="2:2" x14ac:dyDescent="0.25">
      <c r="B2537" s="120"/>
    </row>
    <row r="2538" spans="2:2" x14ac:dyDescent="0.25">
      <c r="B2538" s="120"/>
    </row>
    <row r="2539" spans="2:2" x14ac:dyDescent="0.25">
      <c r="B2539" s="120"/>
    </row>
    <row r="2540" spans="2:2" x14ac:dyDescent="0.25">
      <c r="B2540" s="120"/>
    </row>
    <row r="2541" spans="2:2" x14ac:dyDescent="0.25">
      <c r="B2541" s="120"/>
    </row>
    <row r="2542" spans="2:2" x14ac:dyDescent="0.25">
      <c r="B2542" s="120"/>
    </row>
    <row r="2543" spans="2:2" x14ac:dyDescent="0.25">
      <c r="B2543" s="120"/>
    </row>
    <row r="2544" spans="2:2" x14ac:dyDescent="0.25">
      <c r="B2544" s="120"/>
    </row>
    <row r="2545" spans="2:2" x14ac:dyDescent="0.25">
      <c r="B2545" s="120"/>
    </row>
    <row r="2546" spans="2:2" x14ac:dyDescent="0.25">
      <c r="B2546" s="120"/>
    </row>
    <row r="2547" spans="2:2" x14ac:dyDescent="0.25">
      <c r="B2547" s="120"/>
    </row>
    <row r="2548" spans="2:2" x14ac:dyDescent="0.25">
      <c r="B2548" s="120"/>
    </row>
    <row r="2549" spans="2:2" x14ac:dyDescent="0.25">
      <c r="B2549" s="120"/>
    </row>
    <row r="2550" spans="2:2" x14ac:dyDescent="0.25">
      <c r="B2550" s="120"/>
    </row>
    <row r="2551" spans="2:2" x14ac:dyDescent="0.25">
      <c r="B2551" s="120"/>
    </row>
    <row r="2552" spans="2:2" x14ac:dyDescent="0.25">
      <c r="B2552" s="120"/>
    </row>
    <row r="2553" spans="2:2" x14ac:dyDescent="0.25">
      <c r="B2553" s="120"/>
    </row>
    <row r="2554" spans="2:2" x14ac:dyDescent="0.25">
      <c r="B2554" s="120"/>
    </row>
    <row r="2555" spans="2:2" x14ac:dyDescent="0.25">
      <c r="B2555" s="120"/>
    </row>
    <row r="2556" spans="2:2" x14ac:dyDescent="0.25">
      <c r="B2556" s="120"/>
    </row>
    <row r="2557" spans="2:2" x14ac:dyDescent="0.25">
      <c r="B2557" s="120"/>
    </row>
    <row r="2558" spans="2:2" x14ac:dyDescent="0.25">
      <c r="B2558" s="120"/>
    </row>
    <row r="2559" spans="2:2" x14ac:dyDescent="0.25">
      <c r="B2559" s="120"/>
    </row>
    <row r="2560" spans="2:2" x14ac:dyDescent="0.25">
      <c r="B2560" s="120"/>
    </row>
    <row r="2561" spans="2:2" x14ac:dyDescent="0.25">
      <c r="B2561" s="120"/>
    </row>
    <row r="2562" spans="2:2" x14ac:dyDescent="0.25">
      <c r="B2562" s="120"/>
    </row>
    <row r="2563" spans="2:2" x14ac:dyDescent="0.25">
      <c r="B2563" s="120"/>
    </row>
    <row r="2564" spans="2:2" x14ac:dyDescent="0.25">
      <c r="B2564" s="120"/>
    </row>
    <row r="2565" spans="2:2" x14ac:dyDescent="0.25">
      <c r="B2565" s="120"/>
    </row>
    <row r="2566" spans="2:2" x14ac:dyDescent="0.25">
      <c r="B2566" s="120"/>
    </row>
    <row r="2567" spans="2:2" x14ac:dyDescent="0.25">
      <c r="B2567" s="120"/>
    </row>
    <row r="2568" spans="2:2" x14ac:dyDescent="0.25">
      <c r="B2568" s="120"/>
    </row>
    <row r="2569" spans="2:2" x14ac:dyDescent="0.25">
      <c r="B2569" s="120"/>
    </row>
    <row r="2570" spans="2:2" x14ac:dyDescent="0.25">
      <c r="B2570" s="120"/>
    </row>
    <row r="2571" spans="2:2" x14ac:dyDescent="0.25">
      <c r="B2571" s="120"/>
    </row>
    <row r="2572" spans="2:2" x14ac:dyDescent="0.25">
      <c r="B2572" s="120"/>
    </row>
    <row r="2573" spans="2:2" x14ac:dyDescent="0.25">
      <c r="B2573" s="120"/>
    </row>
    <row r="2574" spans="2:2" x14ac:dyDescent="0.25">
      <c r="B2574" s="120"/>
    </row>
    <row r="2575" spans="2:2" x14ac:dyDescent="0.25">
      <c r="B2575" s="120"/>
    </row>
    <row r="2576" spans="2:2" x14ac:dyDescent="0.25">
      <c r="B2576" s="120"/>
    </row>
    <row r="2577" spans="2:2" x14ac:dyDescent="0.25">
      <c r="B2577" s="120"/>
    </row>
    <row r="2578" spans="2:2" x14ac:dyDescent="0.25">
      <c r="B2578" s="120"/>
    </row>
    <row r="2579" spans="2:2" x14ac:dyDescent="0.25">
      <c r="B2579" s="120"/>
    </row>
    <row r="2580" spans="2:2" x14ac:dyDescent="0.25">
      <c r="B2580" s="120"/>
    </row>
    <row r="2581" spans="2:2" x14ac:dyDescent="0.25">
      <c r="B2581" s="120"/>
    </row>
    <row r="2582" spans="2:2" x14ac:dyDescent="0.25">
      <c r="B2582" s="120"/>
    </row>
    <row r="2583" spans="2:2" x14ac:dyDescent="0.25">
      <c r="B2583" s="120"/>
    </row>
    <row r="2584" spans="2:2" x14ac:dyDescent="0.25">
      <c r="B2584" s="120"/>
    </row>
    <row r="2585" spans="2:2" x14ac:dyDescent="0.25">
      <c r="B2585" s="120"/>
    </row>
    <row r="2586" spans="2:2" x14ac:dyDescent="0.25">
      <c r="B2586" s="120"/>
    </row>
    <row r="2587" spans="2:2" x14ac:dyDescent="0.25">
      <c r="B2587" s="120"/>
    </row>
    <row r="2588" spans="2:2" x14ac:dyDescent="0.25">
      <c r="B2588" s="120"/>
    </row>
    <row r="2589" spans="2:2" x14ac:dyDescent="0.25">
      <c r="B2589" s="120"/>
    </row>
    <row r="2590" spans="2:2" x14ac:dyDescent="0.25">
      <c r="B2590" s="120"/>
    </row>
    <row r="2591" spans="2:2" x14ac:dyDescent="0.25">
      <c r="B2591" s="120"/>
    </row>
    <row r="2592" spans="2:2" x14ac:dyDescent="0.25">
      <c r="B2592" s="120"/>
    </row>
    <row r="2593" spans="2:2" x14ac:dyDescent="0.25">
      <c r="B2593" s="120"/>
    </row>
    <row r="2594" spans="2:2" x14ac:dyDescent="0.25">
      <c r="B2594" s="120"/>
    </row>
    <row r="2595" spans="2:2" x14ac:dyDescent="0.25">
      <c r="B2595" s="120"/>
    </row>
    <row r="2596" spans="2:2" x14ac:dyDescent="0.25">
      <c r="B2596" s="120"/>
    </row>
    <row r="2597" spans="2:2" x14ac:dyDescent="0.25">
      <c r="B2597" s="120"/>
    </row>
    <row r="2598" spans="2:2" x14ac:dyDescent="0.25">
      <c r="B2598" s="120"/>
    </row>
    <row r="2599" spans="2:2" x14ac:dyDescent="0.25">
      <c r="B2599" s="120"/>
    </row>
    <row r="2600" spans="2:2" x14ac:dyDescent="0.25">
      <c r="B2600" s="120"/>
    </row>
    <row r="2601" spans="2:2" x14ac:dyDescent="0.25">
      <c r="B2601" s="120"/>
    </row>
    <row r="2602" spans="2:2" x14ac:dyDescent="0.25">
      <c r="B2602" s="120"/>
    </row>
    <row r="2603" spans="2:2" x14ac:dyDescent="0.25">
      <c r="B2603" s="120"/>
    </row>
    <row r="2604" spans="2:2" x14ac:dyDescent="0.25">
      <c r="B2604" s="120"/>
    </row>
    <row r="2605" spans="2:2" x14ac:dyDescent="0.25">
      <c r="B2605" s="120"/>
    </row>
    <row r="2606" spans="2:2" x14ac:dyDescent="0.25">
      <c r="B2606" s="120"/>
    </row>
    <row r="2607" spans="2:2" x14ac:dyDescent="0.25">
      <c r="B2607" s="120"/>
    </row>
    <row r="2608" spans="2:2" x14ac:dyDescent="0.25">
      <c r="B2608" s="120"/>
    </row>
    <row r="2609" spans="2:2" x14ac:dyDescent="0.25">
      <c r="B2609" s="120"/>
    </row>
    <row r="2610" spans="2:2" x14ac:dyDescent="0.25">
      <c r="B2610" s="120"/>
    </row>
    <row r="2611" spans="2:2" x14ac:dyDescent="0.25">
      <c r="B2611" s="120"/>
    </row>
    <row r="2612" spans="2:2" x14ac:dyDescent="0.25">
      <c r="B2612" s="120"/>
    </row>
    <row r="2613" spans="2:2" x14ac:dyDescent="0.25">
      <c r="B2613" s="120"/>
    </row>
    <row r="2614" spans="2:2" x14ac:dyDescent="0.25">
      <c r="B2614" s="120"/>
    </row>
    <row r="2615" spans="2:2" x14ac:dyDescent="0.25">
      <c r="B2615" s="120"/>
    </row>
    <row r="2616" spans="2:2" x14ac:dyDescent="0.25">
      <c r="B2616" s="120"/>
    </row>
    <row r="2617" spans="2:2" x14ac:dyDescent="0.25">
      <c r="B2617" s="120"/>
    </row>
    <row r="2618" spans="2:2" x14ac:dyDescent="0.25">
      <c r="B2618" s="120"/>
    </row>
    <row r="2619" spans="2:2" x14ac:dyDescent="0.25">
      <c r="B2619" s="120"/>
    </row>
    <row r="2620" spans="2:2" x14ac:dyDescent="0.25">
      <c r="B2620" s="120"/>
    </row>
    <row r="2621" spans="2:2" x14ac:dyDescent="0.25">
      <c r="B2621" s="120"/>
    </row>
    <row r="2622" spans="2:2" x14ac:dyDescent="0.25">
      <c r="B2622" s="120"/>
    </row>
    <row r="2623" spans="2:2" x14ac:dyDescent="0.25">
      <c r="B2623" s="120"/>
    </row>
    <row r="2624" spans="2:2" x14ac:dyDescent="0.25">
      <c r="B2624" s="120"/>
    </row>
    <row r="2625" spans="2:2" x14ac:dyDescent="0.25">
      <c r="B2625" s="120"/>
    </row>
    <row r="2626" spans="2:2" x14ac:dyDescent="0.25">
      <c r="B2626" s="120"/>
    </row>
    <row r="2627" spans="2:2" x14ac:dyDescent="0.25">
      <c r="B2627" s="120"/>
    </row>
    <row r="2628" spans="2:2" x14ac:dyDescent="0.25">
      <c r="B2628" s="120"/>
    </row>
    <row r="2629" spans="2:2" x14ac:dyDescent="0.25">
      <c r="B2629" s="120"/>
    </row>
    <row r="2630" spans="2:2" x14ac:dyDescent="0.25">
      <c r="B2630" s="120"/>
    </row>
    <row r="2631" spans="2:2" x14ac:dyDescent="0.25">
      <c r="B2631" s="120"/>
    </row>
    <row r="2632" spans="2:2" x14ac:dyDescent="0.25">
      <c r="B2632" s="120"/>
    </row>
    <row r="2633" spans="2:2" x14ac:dyDescent="0.25">
      <c r="B2633" s="120"/>
    </row>
    <row r="2634" spans="2:2" x14ac:dyDescent="0.25">
      <c r="B2634" s="120"/>
    </row>
    <row r="2635" spans="2:2" x14ac:dyDescent="0.25">
      <c r="B2635" s="120"/>
    </row>
    <row r="2636" spans="2:2" x14ac:dyDescent="0.25">
      <c r="B2636" s="120"/>
    </row>
    <row r="2637" spans="2:2" x14ac:dyDescent="0.25">
      <c r="B2637" s="120"/>
    </row>
    <row r="2638" spans="2:2" x14ac:dyDescent="0.25">
      <c r="B2638" s="120"/>
    </row>
    <row r="2639" spans="2:2" x14ac:dyDescent="0.25">
      <c r="B2639" s="120"/>
    </row>
    <row r="2640" spans="2:2" x14ac:dyDescent="0.25">
      <c r="B2640" s="120"/>
    </row>
    <row r="2641" spans="2:2" x14ac:dyDescent="0.25">
      <c r="B2641" s="120"/>
    </row>
    <row r="2642" spans="2:2" x14ac:dyDescent="0.25">
      <c r="B2642" s="120"/>
    </row>
    <row r="2643" spans="2:2" x14ac:dyDescent="0.25">
      <c r="B2643" s="120"/>
    </row>
    <row r="2644" spans="2:2" x14ac:dyDescent="0.25">
      <c r="B2644" s="120"/>
    </row>
    <row r="2645" spans="2:2" x14ac:dyDescent="0.25">
      <c r="B2645" s="120"/>
    </row>
    <row r="2646" spans="2:2" x14ac:dyDescent="0.25">
      <c r="B2646" s="120"/>
    </row>
    <row r="2647" spans="2:2" x14ac:dyDescent="0.25">
      <c r="B2647" s="120"/>
    </row>
    <row r="2648" spans="2:2" x14ac:dyDescent="0.25">
      <c r="B2648" s="120"/>
    </row>
    <row r="2649" spans="2:2" x14ac:dyDescent="0.25">
      <c r="B2649" s="120"/>
    </row>
    <row r="2650" spans="2:2" x14ac:dyDescent="0.25">
      <c r="B2650" s="120"/>
    </row>
    <row r="2651" spans="2:2" x14ac:dyDescent="0.25">
      <c r="B2651" s="120"/>
    </row>
    <row r="2652" spans="2:2" x14ac:dyDescent="0.25">
      <c r="B2652" s="120"/>
    </row>
    <row r="2653" spans="2:2" x14ac:dyDescent="0.25">
      <c r="B2653" s="120"/>
    </row>
    <row r="2654" spans="2:2" x14ac:dyDescent="0.25">
      <c r="B2654" s="120"/>
    </row>
    <row r="2655" spans="2:2" x14ac:dyDescent="0.25">
      <c r="B2655" s="120"/>
    </row>
    <row r="2656" spans="2:2" x14ac:dyDescent="0.25">
      <c r="B2656" s="120"/>
    </row>
    <row r="2657" spans="2:2" x14ac:dyDescent="0.25">
      <c r="B2657" s="120"/>
    </row>
    <row r="2658" spans="2:2" x14ac:dyDescent="0.25">
      <c r="B2658" s="120"/>
    </row>
    <row r="2659" spans="2:2" x14ac:dyDescent="0.25">
      <c r="B2659" s="120"/>
    </row>
    <row r="2660" spans="2:2" x14ac:dyDescent="0.25">
      <c r="B2660" s="120"/>
    </row>
    <row r="2661" spans="2:2" x14ac:dyDescent="0.25">
      <c r="B2661" s="120"/>
    </row>
    <row r="2662" spans="2:2" x14ac:dyDescent="0.25">
      <c r="B2662" s="120"/>
    </row>
    <row r="2663" spans="2:2" x14ac:dyDescent="0.25">
      <c r="B2663" s="120"/>
    </row>
    <row r="2664" spans="2:2" x14ac:dyDescent="0.25">
      <c r="B2664" s="120"/>
    </row>
    <row r="2665" spans="2:2" x14ac:dyDescent="0.25">
      <c r="B2665" s="120"/>
    </row>
    <row r="2666" spans="2:2" x14ac:dyDescent="0.25">
      <c r="B2666" s="120"/>
    </row>
    <row r="2667" spans="2:2" x14ac:dyDescent="0.25">
      <c r="B2667" s="120"/>
    </row>
    <row r="2668" spans="2:2" x14ac:dyDescent="0.25">
      <c r="B2668" s="120"/>
    </row>
    <row r="2669" spans="2:2" x14ac:dyDescent="0.25">
      <c r="B2669" s="120"/>
    </row>
    <row r="2670" spans="2:2" x14ac:dyDescent="0.25">
      <c r="B2670" s="120"/>
    </row>
    <row r="2671" spans="2:2" x14ac:dyDescent="0.25">
      <c r="B2671" s="120"/>
    </row>
    <row r="2672" spans="2:2" x14ac:dyDescent="0.25">
      <c r="B2672" s="120"/>
    </row>
    <row r="2673" spans="2:2" x14ac:dyDescent="0.25">
      <c r="B2673" s="120"/>
    </row>
    <row r="2674" spans="2:2" x14ac:dyDescent="0.25">
      <c r="B2674" s="120"/>
    </row>
    <row r="2675" spans="2:2" x14ac:dyDescent="0.25">
      <c r="B2675" s="120"/>
    </row>
    <row r="2676" spans="2:2" x14ac:dyDescent="0.25">
      <c r="B2676" s="120"/>
    </row>
    <row r="2677" spans="2:2" x14ac:dyDescent="0.25">
      <c r="B2677" s="120"/>
    </row>
    <row r="2678" spans="2:2" x14ac:dyDescent="0.25">
      <c r="B2678" s="120"/>
    </row>
    <row r="2679" spans="2:2" x14ac:dyDescent="0.25">
      <c r="B2679" s="120"/>
    </row>
    <row r="2680" spans="2:2" x14ac:dyDescent="0.25">
      <c r="B2680" s="120"/>
    </row>
    <row r="2681" spans="2:2" x14ac:dyDescent="0.25">
      <c r="B2681" s="120"/>
    </row>
    <row r="2682" spans="2:2" x14ac:dyDescent="0.25">
      <c r="B2682" s="120"/>
    </row>
    <row r="2683" spans="2:2" x14ac:dyDescent="0.25">
      <c r="B2683" s="120"/>
    </row>
    <row r="2684" spans="2:2" x14ac:dyDescent="0.25">
      <c r="B2684" s="120"/>
    </row>
    <row r="2685" spans="2:2" x14ac:dyDescent="0.25">
      <c r="B2685" s="120"/>
    </row>
    <row r="2686" spans="2:2" x14ac:dyDescent="0.25">
      <c r="B2686" s="120"/>
    </row>
    <row r="2687" spans="2:2" x14ac:dyDescent="0.25">
      <c r="B2687" s="120"/>
    </row>
    <row r="2688" spans="2:2" x14ac:dyDescent="0.25">
      <c r="B2688" s="120"/>
    </row>
    <row r="2689" spans="2:2" x14ac:dyDescent="0.25">
      <c r="B2689" s="120"/>
    </row>
    <row r="2690" spans="2:2" x14ac:dyDescent="0.25">
      <c r="B2690" s="120"/>
    </row>
    <row r="2691" spans="2:2" x14ac:dyDescent="0.25">
      <c r="B2691" s="120"/>
    </row>
    <row r="2692" spans="2:2" x14ac:dyDescent="0.25">
      <c r="B2692" s="120"/>
    </row>
    <row r="2693" spans="2:2" x14ac:dyDescent="0.25">
      <c r="B2693" s="120"/>
    </row>
    <row r="2694" spans="2:2" x14ac:dyDescent="0.25">
      <c r="B2694" s="120"/>
    </row>
    <row r="2695" spans="2:2" x14ac:dyDescent="0.25">
      <c r="B2695" s="120"/>
    </row>
    <row r="2696" spans="2:2" x14ac:dyDescent="0.25">
      <c r="B2696" s="120"/>
    </row>
    <row r="2697" spans="2:2" x14ac:dyDescent="0.25">
      <c r="B2697" s="120"/>
    </row>
    <row r="2698" spans="2:2" x14ac:dyDescent="0.25">
      <c r="B2698" s="120"/>
    </row>
    <row r="2699" spans="2:2" x14ac:dyDescent="0.25">
      <c r="B2699" s="120"/>
    </row>
    <row r="2700" spans="2:2" x14ac:dyDescent="0.25">
      <c r="B2700" s="120"/>
    </row>
    <row r="2701" spans="2:2" x14ac:dyDescent="0.25">
      <c r="B2701" s="120"/>
    </row>
    <row r="2702" spans="2:2" x14ac:dyDescent="0.25">
      <c r="B2702" s="120"/>
    </row>
    <row r="2703" spans="2:2" x14ac:dyDescent="0.25">
      <c r="B2703" s="120"/>
    </row>
    <row r="2704" spans="2:2" x14ac:dyDescent="0.25">
      <c r="B2704" s="120"/>
    </row>
    <row r="2705" spans="2:2" x14ac:dyDescent="0.25">
      <c r="B2705" s="120"/>
    </row>
    <row r="2706" spans="2:2" x14ac:dyDescent="0.25">
      <c r="B2706" s="120"/>
    </row>
    <row r="2707" spans="2:2" x14ac:dyDescent="0.25">
      <c r="B2707" s="120"/>
    </row>
    <row r="2708" spans="2:2" x14ac:dyDescent="0.25">
      <c r="B2708" s="120"/>
    </row>
    <row r="2709" spans="2:2" x14ac:dyDescent="0.25">
      <c r="B2709" s="120"/>
    </row>
    <row r="2710" spans="2:2" x14ac:dyDescent="0.25">
      <c r="B2710" s="120"/>
    </row>
    <row r="2711" spans="2:2" x14ac:dyDescent="0.25">
      <c r="B2711" s="120"/>
    </row>
    <row r="2712" spans="2:2" x14ac:dyDescent="0.25">
      <c r="B2712" s="120"/>
    </row>
    <row r="2713" spans="2:2" x14ac:dyDescent="0.25">
      <c r="B2713" s="120"/>
    </row>
    <row r="2714" spans="2:2" x14ac:dyDescent="0.25">
      <c r="B2714" s="120"/>
    </row>
    <row r="2715" spans="2:2" x14ac:dyDescent="0.25">
      <c r="B2715" s="120"/>
    </row>
    <row r="2716" spans="2:2" x14ac:dyDescent="0.25">
      <c r="B2716" s="120"/>
    </row>
    <row r="2717" spans="2:2" x14ac:dyDescent="0.25">
      <c r="B2717" s="120"/>
    </row>
    <row r="2718" spans="2:2" x14ac:dyDescent="0.25">
      <c r="B2718" s="120"/>
    </row>
    <row r="2719" spans="2:2" x14ac:dyDescent="0.25">
      <c r="B2719" s="120"/>
    </row>
    <row r="2720" spans="2:2" x14ac:dyDescent="0.25">
      <c r="B2720" s="120"/>
    </row>
    <row r="2721" spans="2:2" x14ac:dyDescent="0.25">
      <c r="B2721" s="120"/>
    </row>
    <row r="2722" spans="2:2" x14ac:dyDescent="0.25">
      <c r="B2722" s="120"/>
    </row>
    <row r="2723" spans="2:2" x14ac:dyDescent="0.25">
      <c r="B2723" s="120"/>
    </row>
    <row r="2724" spans="2:2" x14ac:dyDescent="0.25">
      <c r="B2724" s="120"/>
    </row>
    <row r="2725" spans="2:2" x14ac:dyDescent="0.25">
      <c r="B2725" s="120"/>
    </row>
    <row r="2726" spans="2:2" x14ac:dyDescent="0.25">
      <c r="B2726" s="120"/>
    </row>
    <row r="2727" spans="2:2" x14ac:dyDescent="0.25">
      <c r="B2727" s="120"/>
    </row>
    <row r="2728" spans="2:2" x14ac:dyDescent="0.25">
      <c r="B2728" s="120"/>
    </row>
    <row r="2729" spans="2:2" x14ac:dyDescent="0.25">
      <c r="B2729" s="120"/>
    </row>
    <row r="2730" spans="2:2" x14ac:dyDescent="0.25">
      <c r="B2730" s="120"/>
    </row>
    <row r="2731" spans="2:2" x14ac:dyDescent="0.25">
      <c r="B2731" s="120"/>
    </row>
    <row r="2732" spans="2:2" x14ac:dyDescent="0.25">
      <c r="B2732" s="120"/>
    </row>
    <row r="2733" spans="2:2" x14ac:dyDescent="0.25">
      <c r="B2733" s="120"/>
    </row>
    <row r="2734" spans="2:2" x14ac:dyDescent="0.25">
      <c r="B2734" s="120"/>
    </row>
    <row r="2735" spans="2:2" x14ac:dyDescent="0.25">
      <c r="B2735" s="120"/>
    </row>
    <row r="2736" spans="2:2" x14ac:dyDescent="0.25">
      <c r="B2736" s="120"/>
    </row>
    <row r="2737" spans="2:2" x14ac:dyDescent="0.25">
      <c r="B2737" s="120"/>
    </row>
    <row r="2738" spans="2:2" x14ac:dyDescent="0.25">
      <c r="B2738" s="120"/>
    </row>
    <row r="2739" spans="2:2" x14ac:dyDescent="0.25">
      <c r="B2739" s="120"/>
    </row>
    <row r="2740" spans="2:2" x14ac:dyDescent="0.25">
      <c r="B2740" s="120"/>
    </row>
    <row r="2741" spans="2:2" x14ac:dyDescent="0.25">
      <c r="B2741" s="120"/>
    </row>
    <row r="2742" spans="2:2" x14ac:dyDescent="0.25">
      <c r="B2742" s="120"/>
    </row>
    <row r="2743" spans="2:2" x14ac:dyDescent="0.25">
      <c r="B2743" s="120"/>
    </row>
    <row r="2744" spans="2:2" x14ac:dyDescent="0.25">
      <c r="B2744" s="120"/>
    </row>
    <row r="2745" spans="2:2" x14ac:dyDescent="0.25">
      <c r="B2745" s="120"/>
    </row>
    <row r="2746" spans="2:2" x14ac:dyDescent="0.25">
      <c r="B2746" s="120"/>
    </row>
    <row r="2747" spans="2:2" x14ac:dyDescent="0.25">
      <c r="B2747" s="120"/>
    </row>
    <row r="2748" spans="2:2" x14ac:dyDescent="0.25">
      <c r="B2748" s="120"/>
    </row>
    <row r="2749" spans="2:2" x14ac:dyDescent="0.25">
      <c r="B2749" s="120"/>
    </row>
    <row r="2750" spans="2:2" x14ac:dyDescent="0.25">
      <c r="B2750" s="120"/>
    </row>
    <row r="2751" spans="2:2" x14ac:dyDescent="0.25">
      <c r="B2751" s="120"/>
    </row>
    <row r="2752" spans="2:2" x14ac:dyDescent="0.25">
      <c r="B2752" s="120"/>
    </row>
    <row r="2753" spans="2:2" x14ac:dyDescent="0.25">
      <c r="B2753" s="120"/>
    </row>
    <row r="2754" spans="2:2" x14ac:dyDescent="0.25">
      <c r="B2754" s="120"/>
    </row>
    <row r="2755" spans="2:2" x14ac:dyDescent="0.25">
      <c r="B2755" s="120"/>
    </row>
    <row r="2756" spans="2:2" x14ac:dyDescent="0.25">
      <c r="B2756" s="120"/>
    </row>
    <row r="2757" spans="2:2" x14ac:dyDescent="0.25">
      <c r="B2757" s="120"/>
    </row>
    <row r="2758" spans="2:2" x14ac:dyDescent="0.25">
      <c r="B2758" s="120"/>
    </row>
    <row r="2759" spans="2:2" x14ac:dyDescent="0.25">
      <c r="B2759" s="120"/>
    </row>
    <row r="2760" spans="2:2" x14ac:dyDescent="0.25">
      <c r="B2760" s="120"/>
    </row>
    <row r="2761" spans="2:2" x14ac:dyDescent="0.25">
      <c r="B2761" s="120"/>
    </row>
    <row r="2762" spans="2:2" x14ac:dyDescent="0.25">
      <c r="B2762" s="120"/>
    </row>
    <row r="2763" spans="2:2" x14ac:dyDescent="0.25">
      <c r="B2763" s="120"/>
    </row>
    <row r="2764" spans="2:2" x14ac:dyDescent="0.25">
      <c r="B2764" s="120"/>
    </row>
    <row r="2765" spans="2:2" x14ac:dyDescent="0.25">
      <c r="B2765" s="120"/>
    </row>
    <row r="2766" spans="2:2" x14ac:dyDescent="0.25">
      <c r="B2766" s="120"/>
    </row>
    <row r="2767" spans="2:2" x14ac:dyDescent="0.25">
      <c r="B2767" s="120"/>
    </row>
    <row r="2768" spans="2:2" x14ac:dyDescent="0.25">
      <c r="B2768" s="120"/>
    </row>
    <row r="2769" spans="2:2" x14ac:dyDescent="0.25">
      <c r="B2769" s="120"/>
    </row>
    <row r="2770" spans="2:2" x14ac:dyDescent="0.25">
      <c r="B2770" s="120"/>
    </row>
    <row r="2771" spans="2:2" x14ac:dyDescent="0.25">
      <c r="B2771" s="120"/>
    </row>
    <row r="2772" spans="2:2" x14ac:dyDescent="0.25">
      <c r="B2772" s="120"/>
    </row>
    <row r="2773" spans="2:2" x14ac:dyDescent="0.25">
      <c r="B2773" s="120"/>
    </row>
    <row r="2774" spans="2:2" x14ac:dyDescent="0.25">
      <c r="B2774" s="120"/>
    </row>
    <row r="2775" spans="2:2" x14ac:dyDescent="0.25">
      <c r="B2775" s="120"/>
    </row>
    <row r="2776" spans="2:2" x14ac:dyDescent="0.25">
      <c r="B2776" s="120"/>
    </row>
    <row r="2777" spans="2:2" x14ac:dyDescent="0.25">
      <c r="B2777" s="120"/>
    </row>
    <row r="2778" spans="2:2" x14ac:dyDescent="0.25">
      <c r="B2778" s="120"/>
    </row>
    <row r="2779" spans="2:2" x14ac:dyDescent="0.25">
      <c r="B2779" s="120"/>
    </row>
    <row r="2780" spans="2:2" x14ac:dyDescent="0.25">
      <c r="B2780" s="120"/>
    </row>
    <row r="2781" spans="2:2" x14ac:dyDescent="0.25">
      <c r="B2781" s="120"/>
    </row>
    <row r="2782" spans="2:2" x14ac:dyDescent="0.25">
      <c r="B2782" s="120"/>
    </row>
    <row r="2783" spans="2:2" x14ac:dyDescent="0.25">
      <c r="B2783" s="120"/>
    </row>
    <row r="2784" spans="2:2" x14ac:dyDescent="0.25">
      <c r="B2784" s="120"/>
    </row>
    <row r="2785" spans="2:2" x14ac:dyDescent="0.25">
      <c r="B2785" s="120"/>
    </row>
    <row r="2786" spans="2:2" x14ac:dyDescent="0.25">
      <c r="B2786" s="120"/>
    </row>
    <row r="2787" spans="2:2" x14ac:dyDescent="0.25">
      <c r="B2787" s="120"/>
    </row>
    <row r="2788" spans="2:2" x14ac:dyDescent="0.25">
      <c r="B2788" s="120"/>
    </row>
    <row r="2789" spans="2:2" x14ac:dyDescent="0.25">
      <c r="B2789" s="120"/>
    </row>
    <row r="2790" spans="2:2" x14ac:dyDescent="0.25">
      <c r="B2790" s="120"/>
    </row>
    <row r="2791" spans="2:2" x14ac:dyDescent="0.25">
      <c r="B2791" s="120"/>
    </row>
    <row r="2792" spans="2:2" x14ac:dyDescent="0.25">
      <c r="B2792" s="120"/>
    </row>
    <row r="2793" spans="2:2" x14ac:dyDescent="0.25">
      <c r="B2793" s="120"/>
    </row>
    <row r="2794" spans="2:2" x14ac:dyDescent="0.25">
      <c r="B2794" s="120"/>
    </row>
    <row r="2795" spans="2:2" x14ac:dyDescent="0.25">
      <c r="B2795" s="120"/>
    </row>
    <row r="2796" spans="2:2" x14ac:dyDescent="0.25">
      <c r="B2796" s="120"/>
    </row>
    <row r="2797" spans="2:2" x14ac:dyDescent="0.25">
      <c r="B2797" s="120"/>
    </row>
    <row r="2798" spans="2:2" x14ac:dyDescent="0.25">
      <c r="B2798" s="120"/>
    </row>
    <row r="2799" spans="2:2" x14ac:dyDescent="0.25">
      <c r="B2799" s="120"/>
    </row>
    <row r="2800" spans="2:2" x14ac:dyDescent="0.25">
      <c r="B2800" s="120"/>
    </row>
    <row r="2801" spans="2:2" x14ac:dyDescent="0.25">
      <c r="B2801" s="120"/>
    </row>
    <row r="2802" spans="2:2" x14ac:dyDescent="0.25">
      <c r="B2802" s="120"/>
    </row>
    <row r="2803" spans="2:2" x14ac:dyDescent="0.25">
      <c r="B2803" s="120"/>
    </row>
    <row r="2804" spans="2:2" x14ac:dyDescent="0.25">
      <c r="B2804" s="120"/>
    </row>
    <row r="2805" spans="2:2" x14ac:dyDescent="0.25">
      <c r="B2805" s="120"/>
    </row>
    <row r="2806" spans="2:2" x14ac:dyDescent="0.25">
      <c r="B2806" s="120"/>
    </row>
    <row r="2807" spans="2:2" x14ac:dyDescent="0.25">
      <c r="B2807" s="120"/>
    </row>
    <row r="2808" spans="2:2" x14ac:dyDescent="0.25">
      <c r="B2808" s="120"/>
    </row>
    <row r="2809" spans="2:2" x14ac:dyDescent="0.25">
      <c r="B2809" s="120"/>
    </row>
    <row r="2810" spans="2:2" x14ac:dyDescent="0.25">
      <c r="B2810" s="120"/>
    </row>
    <row r="2811" spans="2:2" x14ac:dyDescent="0.25">
      <c r="B2811" s="120"/>
    </row>
    <row r="2812" spans="2:2" x14ac:dyDescent="0.25">
      <c r="B2812" s="120"/>
    </row>
    <row r="2813" spans="2:2" x14ac:dyDescent="0.25">
      <c r="B2813" s="120"/>
    </row>
    <row r="2814" spans="2:2" x14ac:dyDescent="0.25">
      <c r="B2814" s="120"/>
    </row>
    <row r="2815" spans="2:2" x14ac:dyDescent="0.25">
      <c r="B2815" s="120"/>
    </row>
    <row r="2816" spans="2:2" x14ac:dyDescent="0.25">
      <c r="B2816" s="120"/>
    </row>
    <row r="2817" spans="2:2" x14ac:dyDescent="0.25">
      <c r="B2817" s="120"/>
    </row>
    <row r="2818" spans="2:2" x14ac:dyDescent="0.25">
      <c r="B2818" s="120"/>
    </row>
    <row r="2819" spans="2:2" x14ac:dyDescent="0.25">
      <c r="B2819" s="120"/>
    </row>
    <row r="2820" spans="2:2" x14ac:dyDescent="0.25">
      <c r="B2820" s="120"/>
    </row>
    <row r="2821" spans="2:2" x14ac:dyDescent="0.25">
      <c r="B2821" s="120"/>
    </row>
    <row r="2822" spans="2:2" x14ac:dyDescent="0.25">
      <c r="B2822" s="120"/>
    </row>
    <row r="2823" spans="2:2" x14ac:dyDescent="0.25">
      <c r="B2823" s="120"/>
    </row>
    <row r="2824" spans="2:2" x14ac:dyDescent="0.25">
      <c r="B2824" s="120"/>
    </row>
    <row r="2825" spans="2:2" x14ac:dyDescent="0.25">
      <c r="B2825" s="120"/>
    </row>
    <row r="2826" spans="2:2" x14ac:dyDescent="0.25">
      <c r="B2826" s="120"/>
    </row>
    <row r="2827" spans="2:2" x14ac:dyDescent="0.25">
      <c r="B2827" s="120"/>
    </row>
    <row r="2828" spans="2:2" x14ac:dyDescent="0.25">
      <c r="B2828" s="120"/>
    </row>
    <row r="2829" spans="2:2" x14ac:dyDescent="0.25">
      <c r="B2829" s="120"/>
    </row>
    <row r="2830" spans="2:2" x14ac:dyDescent="0.25">
      <c r="B2830" s="120"/>
    </row>
    <row r="2831" spans="2:2" x14ac:dyDescent="0.25">
      <c r="B2831" s="120"/>
    </row>
    <row r="2832" spans="2:2" x14ac:dyDescent="0.25">
      <c r="B2832" s="120"/>
    </row>
    <row r="2833" spans="2:2" x14ac:dyDescent="0.25">
      <c r="B2833" s="120"/>
    </row>
    <row r="2834" spans="2:2" x14ac:dyDescent="0.25">
      <c r="B2834" s="120"/>
    </row>
    <row r="2835" spans="2:2" x14ac:dyDescent="0.25">
      <c r="B2835" s="120"/>
    </row>
    <row r="2836" spans="2:2" x14ac:dyDescent="0.25">
      <c r="B2836" s="120"/>
    </row>
    <row r="2837" spans="2:2" x14ac:dyDescent="0.25">
      <c r="B2837" s="120"/>
    </row>
    <row r="2838" spans="2:2" x14ac:dyDescent="0.25">
      <c r="B2838" s="120"/>
    </row>
    <row r="2839" spans="2:2" x14ac:dyDescent="0.25">
      <c r="B2839" s="120"/>
    </row>
    <row r="2840" spans="2:2" x14ac:dyDescent="0.25">
      <c r="B2840" s="120"/>
    </row>
    <row r="2841" spans="2:2" x14ac:dyDescent="0.25">
      <c r="B2841" s="120"/>
    </row>
    <row r="2842" spans="2:2" x14ac:dyDescent="0.25">
      <c r="B2842" s="120"/>
    </row>
    <row r="2843" spans="2:2" x14ac:dyDescent="0.25">
      <c r="B2843" s="120"/>
    </row>
    <row r="2844" spans="2:2" x14ac:dyDescent="0.25">
      <c r="B2844" s="120"/>
    </row>
    <row r="2845" spans="2:2" x14ac:dyDescent="0.25">
      <c r="B2845" s="120"/>
    </row>
    <row r="2846" spans="2:2" x14ac:dyDescent="0.25">
      <c r="B2846" s="120"/>
    </row>
    <row r="2847" spans="2:2" x14ac:dyDescent="0.25">
      <c r="B2847" s="120"/>
    </row>
    <row r="2848" spans="2:2" x14ac:dyDescent="0.25">
      <c r="B2848" s="120"/>
    </row>
    <row r="2849" spans="2:2" x14ac:dyDescent="0.25">
      <c r="B2849" s="120"/>
    </row>
    <row r="2850" spans="2:2" x14ac:dyDescent="0.25">
      <c r="B2850" s="120"/>
    </row>
    <row r="2851" spans="2:2" x14ac:dyDescent="0.25">
      <c r="B2851" s="120"/>
    </row>
    <row r="2852" spans="2:2" x14ac:dyDescent="0.25">
      <c r="B2852" s="120"/>
    </row>
    <row r="2853" spans="2:2" x14ac:dyDescent="0.25">
      <c r="B2853" s="120"/>
    </row>
    <row r="2854" spans="2:2" x14ac:dyDescent="0.25">
      <c r="B2854" s="120"/>
    </row>
    <row r="2855" spans="2:2" x14ac:dyDescent="0.25">
      <c r="B2855" s="120"/>
    </row>
    <row r="2856" spans="2:2" x14ac:dyDescent="0.25">
      <c r="B2856" s="120"/>
    </row>
    <row r="2857" spans="2:2" x14ac:dyDescent="0.25">
      <c r="B2857" s="120"/>
    </row>
    <row r="2858" spans="2:2" x14ac:dyDescent="0.25">
      <c r="B2858" s="120"/>
    </row>
    <row r="2859" spans="2:2" x14ac:dyDescent="0.25">
      <c r="B2859" s="120"/>
    </row>
    <row r="2860" spans="2:2" x14ac:dyDescent="0.25">
      <c r="B2860" s="120"/>
    </row>
    <row r="2861" spans="2:2" x14ac:dyDescent="0.25">
      <c r="B2861" s="120"/>
    </row>
    <row r="2862" spans="2:2" x14ac:dyDescent="0.25">
      <c r="B2862" s="120"/>
    </row>
    <row r="2863" spans="2:2" x14ac:dyDescent="0.25">
      <c r="B2863" s="120"/>
    </row>
    <row r="2864" spans="2:2" x14ac:dyDescent="0.25">
      <c r="B2864" s="120"/>
    </row>
    <row r="2865" spans="2:2" x14ac:dyDescent="0.25">
      <c r="B2865" s="120"/>
    </row>
    <row r="2866" spans="2:2" x14ac:dyDescent="0.25">
      <c r="B2866" s="120"/>
    </row>
    <row r="2867" spans="2:2" x14ac:dyDescent="0.25">
      <c r="B2867" s="120"/>
    </row>
    <row r="2868" spans="2:2" x14ac:dyDescent="0.25">
      <c r="B2868" s="120"/>
    </row>
    <row r="2869" spans="2:2" x14ac:dyDescent="0.25">
      <c r="B2869" s="120"/>
    </row>
    <row r="2870" spans="2:2" x14ac:dyDescent="0.25">
      <c r="B2870" s="120"/>
    </row>
    <row r="2871" spans="2:2" x14ac:dyDescent="0.25">
      <c r="B2871" s="120"/>
    </row>
    <row r="2872" spans="2:2" x14ac:dyDescent="0.25">
      <c r="B2872" s="120"/>
    </row>
    <row r="2873" spans="2:2" x14ac:dyDescent="0.25">
      <c r="B2873" s="120"/>
    </row>
    <row r="2874" spans="2:2" x14ac:dyDescent="0.25">
      <c r="B2874" s="120"/>
    </row>
    <row r="2875" spans="2:2" x14ac:dyDescent="0.25">
      <c r="B2875" s="120"/>
    </row>
    <row r="2876" spans="2:2" x14ac:dyDescent="0.25">
      <c r="B2876" s="120"/>
    </row>
    <row r="2877" spans="2:2" x14ac:dyDescent="0.25">
      <c r="B2877" s="120"/>
    </row>
    <row r="2878" spans="2:2" x14ac:dyDescent="0.25">
      <c r="B2878" s="120"/>
    </row>
    <row r="2879" spans="2:2" x14ac:dyDescent="0.25">
      <c r="B2879" s="120"/>
    </row>
    <row r="2880" spans="2:2" x14ac:dyDescent="0.25">
      <c r="B2880" s="120"/>
    </row>
    <row r="2881" spans="2:2" x14ac:dyDescent="0.25">
      <c r="B2881" s="120"/>
    </row>
    <row r="2882" spans="2:2" x14ac:dyDescent="0.25">
      <c r="B2882" s="120"/>
    </row>
    <row r="2883" spans="2:2" x14ac:dyDescent="0.25">
      <c r="B2883" s="120"/>
    </row>
    <row r="2884" spans="2:2" x14ac:dyDescent="0.25">
      <c r="B2884" s="120"/>
    </row>
    <row r="2885" spans="2:2" x14ac:dyDescent="0.25">
      <c r="B2885" s="120"/>
    </row>
    <row r="2886" spans="2:2" x14ac:dyDescent="0.25">
      <c r="B2886" s="120"/>
    </row>
    <row r="2887" spans="2:2" x14ac:dyDescent="0.25">
      <c r="B2887" s="120"/>
    </row>
    <row r="2888" spans="2:2" x14ac:dyDescent="0.25">
      <c r="B2888" s="120"/>
    </row>
    <row r="2889" spans="2:2" x14ac:dyDescent="0.25">
      <c r="B2889" s="120"/>
    </row>
    <row r="2890" spans="2:2" x14ac:dyDescent="0.25">
      <c r="B2890" s="120"/>
    </row>
    <row r="2891" spans="2:2" x14ac:dyDescent="0.25">
      <c r="B2891" s="120"/>
    </row>
    <row r="2892" spans="2:2" x14ac:dyDescent="0.25">
      <c r="B2892" s="120"/>
    </row>
    <row r="2893" spans="2:2" x14ac:dyDescent="0.25">
      <c r="B2893" s="120"/>
    </row>
    <row r="2894" spans="2:2" x14ac:dyDescent="0.25">
      <c r="B2894" s="120"/>
    </row>
    <row r="2895" spans="2:2" x14ac:dyDescent="0.25">
      <c r="B2895" s="120"/>
    </row>
    <row r="2896" spans="2:2" x14ac:dyDescent="0.25">
      <c r="B2896" s="120"/>
    </row>
    <row r="2897" spans="2:2" x14ac:dyDescent="0.25">
      <c r="B2897" s="120"/>
    </row>
    <row r="2898" spans="2:2" x14ac:dyDescent="0.25">
      <c r="B2898" s="120"/>
    </row>
    <row r="2899" spans="2:2" x14ac:dyDescent="0.25">
      <c r="B2899" s="120"/>
    </row>
    <row r="2900" spans="2:2" x14ac:dyDescent="0.25">
      <c r="B2900" s="120"/>
    </row>
    <row r="2901" spans="2:2" x14ac:dyDescent="0.25">
      <c r="B2901" s="120"/>
    </row>
    <row r="2902" spans="2:2" x14ac:dyDescent="0.25">
      <c r="B2902" s="120"/>
    </row>
    <row r="2903" spans="2:2" x14ac:dyDescent="0.25">
      <c r="B2903" s="120"/>
    </row>
    <row r="2904" spans="2:2" x14ac:dyDescent="0.25">
      <c r="B2904" s="120"/>
    </row>
    <row r="2905" spans="2:2" x14ac:dyDescent="0.25">
      <c r="B2905" s="120"/>
    </row>
    <row r="2906" spans="2:2" x14ac:dyDescent="0.25">
      <c r="B2906" s="120"/>
    </row>
    <row r="2907" spans="2:2" x14ac:dyDescent="0.25">
      <c r="B2907" s="120"/>
    </row>
    <row r="2908" spans="2:2" x14ac:dyDescent="0.25">
      <c r="B2908" s="120"/>
    </row>
    <row r="2909" spans="2:2" x14ac:dyDescent="0.25">
      <c r="B2909" s="120"/>
    </row>
    <row r="2910" spans="2:2" x14ac:dyDescent="0.25">
      <c r="B2910" s="120"/>
    </row>
    <row r="2911" spans="2:2" x14ac:dyDescent="0.25">
      <c r="B2911" s="120"/>
    </row>
    <row r="2912" spans="2:2" x14ac:dyDescent="0.25">
      <c r="B2912" s="120"/>
    </row>
    <row r="2913" spans="2:2" x14ac:dyDescent="0.25">
      <c r="B2913" s="120"/>
    </row>
    <row r="2914" spans="2:2" x14ac:dyDescent="0.25">
      <c r="B2914" s="120"/>
    </row>
    <row r="2915" spans="2:2" x14ac:dyDescent="0.25">
      <c r="B2915" s="120"/>
    </row>
    <row r="2916" spans="2:2" x14ac:dyDescent="0.25">
      <c r="B2916" s="120"/>
    </row>
    <row r="2917" spans="2:2" x14ac:dyDescent="0.25">
      <c r="B2917" s="120"/>
    </row>
    <row r="2918" spans="2:2" x14ac:dyDescent="0.25">
      <c r="B2918" s="120"/>
    </row>
    <row r="2919" spans="2:2" x14ac:dyDescent="0.25">
      <c r="B2919" s="120"/>
    </row>
    <row r="2920" spans="2:2" x14ac:dyDescent="0.25">
      <c r="B2920" s="120"/>
    </row>
    <row r="2921" spans="2:2" x14ac:dyDescent="0.25">
      <c r="B2921" s="120"/>
    </row>
    <row r="2922" spans="2:2" x14ac:dyDescent="0.25">
      <c r="B2922" s="120"/>
    </row>
    <row r="2923" spans="2:2" x14ac:dyDescent="0.25">
      <c r="B2923" s="120"/>
    </row>
    <row r="2924" spans="2:2" x14ac:dyDescent="0.25">
      <c r="B2924" s="120"/>
    </row>
    <row r="2925" spans="2:2" x14ac:dyDescent="0.25">
      <c r="B2925" s="120"/>
    </row>
    <row r="2926" spans="2:2" x14ac:dyDescent="0.25">
      <c r="B2926" s="120"/>
    </row>
    <row r="2927" spans="2:2" x14ac:dyDescent="0.25">
      <c r="B2927" s="120"/>
    </row>
    <row r="2928" spans="2:2" x14ac:dyDescent="0.25">
      <c r="B2928" s="120"/>
    </row>
    <row r="2929" spans="2:2" x14ac:dyDescent="0.25">
      <c r="B2929" s="120"/>
    </row>
    <row r="2930" spans="2:2" x14ac:dyDescent="0.25">
      <c r="B2930" s="120"/>
    </row>
    <row r="2931" spans="2:2" x14ac:dyDescent="0.25">
      <c r="B2931" s="120"/>
    </row>
    <row r="2932" spans="2:2" x14ac:dyDescent="0.25">
      <c r="B2932" s="120"/>
    </row>
    <row r="2933" spans="2:2" x14ac:dyDescent="0.25">
      <c r="B2933" s="120"/>
    </row>
    <row r="2934" spans="2:2" x14ac:dyDescent="0.25">
      <c r="B2934" s="120"/>
    </row>
    <row r="2935" spans="2:2" x14ac:dyDescent="0.25">
      <c r="B2935" s="120"/>
    </row>
    <row r="2936" spans="2:2" x14ac:dyDescent="0.25">
      <c r="B2936" s="120"/>
    </row>
    <row r="2937" spans="2:2" x14ac:dyDescent="0.25">
      <c r="B2937" s="120"/>
    </row>
    <row r="2938" spans="2:2" x14ac:dyDescent="0.25">
      <c r="B2938" s="120"/>
    </row>
    <row r="2939" spans="2:2" x14ac:dyDescent="0.25">
      <c r="B2939" s="120"/>
    </row>
    <row r="2940" spans="2:2" x14ac:dyDescent="0.25">
      <c r="B2940" s="120"/>
    </row>
    <row r="2941" spans="2:2" x14ac:dyDescent="0.25">
      <c r="B2941" s="120"/>
    </row>
    <row r="2942" spans="2:2" x14ac:dyDescent="0.25">
      <c r="B2942" s="120"/>
    </row>
    <row r="2943" spans="2:2" x14ac:dyDescent="0.25">
      <c r="B2943" s="120"/>
    </row>
    <row r="2944" spans="2:2" x14ac:dyDescent="0.25">
      <c r="B2944" s="120"/>
    </row>
    <row r="2945" spans="2:2" x14ac:dyDescent="0.25">
      <c r="B2945" s="120"/>
    </row>
    <row r="2946" spans="2:2" x14ac:dyDescent="0.25">
      <c r="B2946" s="120"/>
    </row>
    <row r="2947" spans="2:2" x14ac:dyDescent="0.25">
      <c r="B2947" s="120"/>
    </row>
    <row r="2948" spans="2:2" x14ac:dyDescent="0.25">
      <c r="B2948" s="120"/>
    </row>
    <row r="2949" spans="2:2" x14ac:dyDescent="0.25">
      <c r="B2949" s="120"/>
    </row>
    <row r="2950" spans="2:2" x14ac:dyDescent="0.25">
      <c r="B2950" s="120"/>
    </row>
    <row r="2951" spans="2:2" x14ac:dyDescent="0.25">
      <c r="B2951" s="120"/>
    </row>
    <row r="2952" spans="2:2" x14ac:dyDescent="0.25">
      <c r="B2952" s="120"/>
    </row>
    <row r="2953" spans="2:2" x14ac:dyDescent="0.25">
      <c r="B2953" s="120"/>
    </row>
    <row r="2954" spans="2:2" x14ac:dyDescent="0.25">
      <c r="B2954" s="120"/>
    </row>
    <row r="2955" spans="2:2" x14ac:dyDescent="0.25">
      <c r="B2955" s="120"/>
    </row>
    <row r="2956" spans="2:2" x14ac:dyDescent="0.25">
      <c r="B2956" s="120"/>
    </row>
    <row r="2957" spans="2:2" x14ac:dyDescent="0.25">
      <c r="B2957" s="120"/>
    </row>
    <row r="2958" spans="2:2" x14ac:dyDescent="0.25">
      <c r="B2958" s="120"/>
    </row>
    <row r="2959" spans="2:2" x14ac:dyDescent="0.25">
      <c r="B2959" s="120"/>
    </row>
    <row r="2960" spans="2:2" x14ac:dyDescent="0.25">
      <c r="B2960" s="120"/>
    </row>
    <row r="2961" spans="2:2" x14ac:dyDescent="0.25">
      <c r="B2961" s="120"/>
    </row>
    <row r="2962" spans="2:2" x14ac:dyDescent="0.25">
      <c r="B2962" s="120"/>
    </row>
    <row r="2963" spans="2:2" x14ac:dyDescent="0.25">
      <c r="B2963" s="120"/>
    </row>
    <row r="2964" spans="2:2" x14ac:dyDescent="0.25">
      <c r="B2964" s="120"/>
    </row>
    <row r="2965" spans="2:2" x14ac:dyDescent="0.25">
      <c r="B2965" s="120"/>
    </row>
    <row r="2966" spans="2:2" x14ac:dyDescent="0.25">
      <c r="B2966" s="120"/>
    </row>
    <row r="2967" spans="2:2" x14ac:dyDescent="0.25">
      <c r="B2967" s="120"/>
    </row>
    <row r="2968" spans="2:2" x14ac:dyDescent="0.25">
      <c r="B2968" s="120"/>
    </row>
    <row r="2969" spans="2:2" x14ac:dyDescent="0.25">
      <c r="B2969" s="120"/>
    </row>
    <row r="2970" spans="2:2" x14ac:dyDescent="0.25">
      <c r="B2970" s="120"/>
    </row>
    <row r="2971" spans="2:2" x14ac:dyDescent="0.25">
      <c r="B2971" s="120"/>
    </row>
    <row r="2972" spans="2:2" x14ac:dyDescent="0.25">
      <c r="B2972" s="120"/>
    </row>
    <row r="2973" spans="2:2" x14ac:dyDescent="0.25">
      <c r="B2973" s="120"/>
    </row>
    <row r="2974" spans="2:2" x14ac:dyDescent="0.25">
      <c r="B2974" s="120"/>
    </row>
    <row r="2975" spans="2:2" x14ac:dyDescent="0.25">
      <c r="B2975" s="120"/>
    </row>
    <row r="2976" spans="2:2" x14ac:dyDescent="0.25">
      <c r="B2976" s="120"/>
    </row>
    <row r="2977" spans="2:2" x14ac:dyDescent="0.25">
      <c r="B2977" s="120"/>
    </row>
    <row r="2978" spans="2:2" x14ac:dyDescent="0.25">
      <c r="B2978" s="120"/>
    </row>
    <row r="2979" spans="2:2" x14ac:dyDescent="0.25">
      <c r="B2979" s="120"/>
    </row>
    <row r="2980" spans="2:2" x14ac:dyDescent="0.25">
      <c r="B2980" s="120"/>
    </row>
    <row r="2981" spans="2:2" x14ac:dyDescent="0.25">
      <c r="B2981" s="120"/>
    </row>
    <row r="2982" spans="2:2" x14ac:dyDescent="0.25">
      <c r="B2982" s="120"/>
    </row>
    <row r="2983" spans="2:2" x14ac:dyDescent="0.25">
      <c r="B2983" s="120"/>
    </row>
    <row r="2984" spans="2:2" x14ac:dyDescent="0.25">
      <c r="B2984" s="120"/>
    </row>
    <row r="2985" spans="2:2" x14ac:dyDescent="0.25">
      <c r="B2985" s="120"/>
    </row>
    <row r="2986" spans="2:2" x14ac:dyDescent="0.25">
      <c r="B2986" s="120"/>
    </row>
    <row r="2987" spans="2:2" x14ac:dyDescent="0.25">
      <c r="B2987" s="120"/>
    </row>
    <row r="2988" spans="2:2" x14ac:dyDescent="0.25">
      <c r="B2988" s="120"/>
    </row>
    <row r="2989" spans="2:2" x14ac:dyDescent="0.25">
      <c r="B2989" s="120"/>
    </row>
    <row r="2990" spans="2:2" x14ac:dyDescent="0.25">
      <c r="B2990" s="120"/>
    </row>
    <row r="2991" spans="2:2" x14ac:dyDescent="0.25">
      <c r="B2991" s="120"/>
    </row>
    <row r="2992" spans="2:2" x14ac:dyDescent="0.25">
      <c r="B2992" s="120"/>
    </row>
    <row r="2993" spans="2:2" x14ac:dyDescent="0.25">
      <c r="B2993" s="120"/>
    </row>
    <row r="2994" spans="2:2" x14ac:dyDescent="0.25">
      <c r="B2994" s="120"/>
    </row>
    <row r="2995" spans="2:2" x14ac:dyDescent="0.25">
      <c r="B2995" s="120"/>
    </row>
    <row r="2996" spans="2:2" x14ac:dyDescent="0.25">
      <c r="B2996" s="120"/>
    </row>
    <row r="2997" spans="2:2" x14ac:dyDescent="0.25">
      <c r="B2997" s="120"/>
    </row>
    <row r="2998" spans="2:2" x14ac:dyDescent="0.25">
      <c r="B2998" s="120"/>
    </row>
    <row r="2999" spans="2:2" x14ac:dyDescent="0.25">
      <c r="B2999" s="120"/>
    </row>
    <row r="3000" spans="2:2" x14ac:dyDescent="0.25">
      <c r="B3000" s="120"/>
    </row>
    <row r="3001" spans="2:2" x14ac:dyDescent="0.25">
      <c r="B3001" s="120"/>
    </row>
    <row r="3002" spans="2:2" x14ac:dyDescent="0.25">
      <c r="B3002" s="120"/>
    </row>
    <row r="3003" spans="2:2" x14ac:dyDescent="0.25">
      <c r="B3003" s="120"/>
    </row>
    <row r="3004" spans="2:2" x14ac:dyDescent="0.25">
      <c r="B3004" s="120"/>
    </row>
    <row r="3005" spans="2:2" x14ac:dyDescent="0.25">
      <c r="B3005" s="120"/>
    </row>
    <row r="3006" spans="2:2" x14ac:dyDescent="0.25">
      <c r="B3006" s="120"/>
    </row>
    <row r="3007" spans="2:2" x14ac:dyDescent="0.25">
      <c r="B3007" s="120"/>
    </row>
    <row r="3008" spans="2:2" x14ac:dyDescent="0.25">
      <c r="B3008" s="120"/>
    </row>
    <row r="3009" spans="2:2" x14ac:dyDescent="0.25">
      <c r="B3009" s="120"/>
    </row>
    <row r="3010" spans="2:2" x14ac:dyDescent="0.25">
      <c r="B3010" s="120"/>
    </row>
    <row r="3011" spans="2:2" x14ac:dyDescent="0.25">
      <c r="B3011" s="120"/>
    </row>
    <row r="3012" spans="2:2" x14ac:dyDescent="0.25">
      <c r="B3012" s="120"/>
    </row>
    <row r="3013" spans="2:2" x14ac:dyDescent="0.25">
      <c r="B3013" s="120"/>
    </row>
    <row r="3014" spans="2:2" x14ac:dyDescent="0.25">
      <c r="B3014" s="120"/>
    </row>
    <row r="3015" spans="2:2" x14ac:dyDescent="0.25">
      <c r="B3015" s="120"/>
    </row>
    <row r="3016" spans="2:2" x14ac:dyDescent="0.25">
      <c r="B3016" s="120"/>
    </row>
    <row r="3017" spans="2:2" x14ac:dyDescent="0.25">
      <c r="B3017" s="120"/>
    </row>
    <row r="3018" spans="2:2" x14ac:dyDescent="0.25">
      <c r="B3018" s="120"/>
    </row>
    <row r="3019" spans="2:2" x14ac:dyDescent="0.25">
      <c r="B3019" s="120"/>
    </row>
    <row r="3020" spans="2:2" x14ac:dyDescent="0.25">
      <c r="B3020" s="120"/>
    </row>
    <row r="3021" spans="2:2" x14ac:dyDescent="0.25">
      <c r="B3021" s="120"/>
    </row>
    <row r="3022" spans="2:2" x14ac:dyDescent="0.25">
      <c r="B3022" s="120"/>
    </row>
    <row r="3023" spans="2:2" x14ac:dyDescent="0.25">
      <c r="B3023" s="120"/>
    </row>
    <row r="3024" spans="2:2" x14ac:dyDescent="0.25">
      <c r="B3024" s="120"/>
    </row>
    <row r="3025" spans="2:2" x14ac:dyDescent="0.25">
      <c r="B3025" s="120"/>
    </row>
    <row r="3026" spans="2:2" x14ac:dyDescent="0.25">
      <c r="B3026" s="120"/>
    </row>
    <row r="3027" spans="2:2" x14ac:dyDescent="0.25">
      <c r="B3027" s="120"/>
    </row>
    <row r="3028" spans="2:2" x14ac:dyDescent="0.25">
      <c r="B3028" s="120"/>
    </row>
    <row r="3029" spans="2:2" x14ac:dyDescent="0.25">
      <c r="B3029" s="120"/>
    </row>
    <row r="3030" spans="2:2" x14ac:dyDescent="0.25">
      <c r="B3030" s="120"/>
    </row>
    <row r="3031" spans="2:2" x14ac:dyDescent="0.25">
      <c r="B3031" s="120"/>
    </row>
    <row r="3032" spans="2:2" x14ac:dyDescent="0.25">
      <c r="B3032" s="120"/>
    </row>
    <row r="3033" spans="2:2" x14ac:dyDescent="0.25">
      <c r="B3033" s="120"/>
    </row>
    <row r="3034" spans="2:2" x14ac:dyDescent="0.25">
      <c r="B3034" s="120"/>
    </row>
    <row r="3035" spans="2:2" x14ac:dyDescent="0.25">
      <c r="B3035" s="120"/>
    </row>
    <row r="3036" spans="2:2" x14ac:dyDescent="0.25">
      <c r="B3036" s="120"/>
    </row>
    <row r="3037" spans="2:2" x14ac:dyDescent="0.25">
      <c r="B3037" s="120"/>
    </row>
    <row r="3038" spans="2:2" x14ac:dyDescent="0.25">
      <c r="B3038" s="120"/>
    </row>
    <row r="3039" spans="2:2" x14ac:dyDescent="0.25">
      <c r="B3039" s="120"/>
    </row>
    <row r="3040" spans="2:2" x14ac:dyDescent="0.25">
      <c r="B3040" s="120"/>
    </row>
    <row r="3041" spans="2:2" x14ac:dyDescent="0.25">
      <c r="B3041" s="120"/>
    </row>
    <row r="3042" spans="2:2" x14ac:dyDescent="0.25">
      <c r="B3042" s="120"/>
    </row>
    <row r="3043" spans="2:2" x14ac:dyDescent="0.25">
      <c r="B3043" s="120"/>
    </row>
    <row r="3044" spans="2:2" x14ac:dyDescent="0.25">
      <c r="B3044" s="120"/>
    </row>
    <row r="3045" spans="2:2" x14ac:dyDescent="0.25">
      <c r="B3045" s="120"/>
    </row>
    <row r="3046" spans="2:2" x14ac:dyDescent="0.25">
      <c r="B3046" s="120"/>
    </row>
    <row r="3047" spans="2:2" x14ac:dyDescent="0.25">
      <c r="B3047" s="120"/>
    </row>
    <row r="3048" spans="2:2" x14ac:dyDescent="0.25">
      <c r="B3048" s="120"/>
    </row>
    <row r="3049" spans="2:2" x14ac:dyDescent="0.25">
      <c r="B3049" s="120"/>
    </row>
    <row r="3050" spans="2:2" x14ac:dyDescent="0.25">
      <c r="B3050" s="120"/>
    </row>
    <row r="3051" spans="2:2" x14ac:dyDescent="0.25">
      <c r="B3051" s="120"/>
    </row>
    <row r="3052" spans="2:2" x14ac:dyDescent="0.25">
      <c r="B3052" s="120"/>
    </row>
    <row r="3053" spans="2:2" x14ac:dyDescent="0.25">
      <c r="B3053" s="120"/>
    </row>
    <row r="3054" spans="2:2" x14ac:dyDescent="0.25">
      <c r="B3054" s="120"/>
    </row>
    <row r="3055" spans="2:2" x14ac:dyDescent="0.25">
      <c r="B3055" s="120"/>
    </row>
    <row r="3056" spans="2:2" x14ac:dyDescent="0.25">
      <c r="B3056" s="120"/>
    </row>
    <row r="3057" spans="2:2" x14ac:dyDescent="0.25">
      <c r="B3057" s="120"/>
    </row>
    <row r="3058" spans="2:2" x14ac:dyDescent="0.25">
      <c r="B3058" s="120"/>
    </row>
    <row r="3059" spans="2:2" x14ac:dyDescent="0.25">
      <c r="B3059" s="120"/>
    </row>
    <row r="3060" spans="2:2" x14ac:dyDescent="0.25">
      <c r="B3060" s="120"/>
    </row>
    <row r="3061" spans="2:2" x14ac:dyDescent="0.25">
      <c r="B3061" s="120"/>
    </row>
    <row r="3062" spans="2:2" x14ac:dyDescent="0.25">
      <c r="B3062" s="120"/>
    </row>
    <row r="3063" spans="2:2" x14ac:dyDescent="0.25">
      <c r="B3063" s="120"/>
    </row>
    <row r="3064" spans="2:2" x14ac:dyDescent="0.25">
      <c r="B3064" s="120"/>
    </row>
    <row r="3065" spans="2:2" x14ac:dyDescent="0.25">
      <c r="B3065" s="120"/>
    </row>
    <row r="3066" spans="2:2" x14ac:dyDescent="0.25">
      <c r="B3066" s="120"/>
    </row>
    <row r="3067" spans="2:2" x14ac:dyDescent="0.25">
      <c r="B3067" s="120"/>
    </row>
    <row r="3068" spans="2:2" x14ac:dyDescent="0.25">
      <c r="B3068" s="120"/>
    </row>
    <row r="3069" spans="2:2" x14ac:dyDescent="0.25">
      <c r="B3069" s="120"/>
    </row>
    <row r="3070" spans="2:2" x14ac:dyDescent="0.25">
      <c r="B3070" s="120"/>
    </row>
    <row r="3071" spans="2:2" x14ac:dyDescent="0.25">
      <c r="B3071" s="120"/>
    </row>
    <row r="3072" spans="2:2" x14ac:dyDescent="0.25">
      <c r="B3072" s="120"/>
    </row>
    <row r="3073" spans="2:2" x14ac:dyDescent="0.25">
      <c r="B3073" s="120"/>
    </row>
    <row r="3074" spans="2:2" x14ac:dyDescent="0.25">
      <c r="B3074" s="120"/>
    </row>
    <row r="3075" spans="2:2" x14ac:dyDescent="0.25">
      <c r="B3075" s="120"/>
    </row>
    <row r="3076" spans="2:2" x14ac:dyDescent="0.25">
      <c r="B3076" s="120"/>
    </row>
    <row r="3077" spans="2:2" x14ac:dyDescent="0.25">
      <c r="B3077" s="120"/>
    </row>
    <row r="3078" spans="2:2" x14ac:dyDescent="0.25">
      <c r="B3078" s="120"/>
    </row>
    <row r="3079" spans="2:2" x14ac:dyDescent="0.25">
      <c r="B3079" s="120"/>
    </row>
    <row r="3080" spans="2:2" x14ac:dyDescent="0.25">
      <c r="B3080" s="120"/>
    </row>
    <row r="3081" spans="2:2" x14ac:dyDescent="0.25">
      <c r="B3081" s="120"/>
    </row>
    <row r="3082" spans="2:2" x14ac:dyDescent="0.25">
      <c r="B3082" s="120"/>
    </row>
    <row r="3083" spans="2:2" x14ac:dyDescent="0.25">
      <c r="B3083" s="120"/>
    </row>
    <row r="3084" spans="2:2" x14ac:dyDescent="0.25">
      <c r="B3084" s="120"/>
    </row>
    <row r="3085" spans="2:2" x14ac:dyDescent="0.25">
      <c r="B3085" s="120"/>
    </row>
    <row r="3086" spans="2:2" x14ac:dyDescent="0.25">
      <c r="B3086" s="120"/>
    </row>
    <row r="3087" spans="2:2" x14ac:dyDescent="0.25">
      <c r="B3087" s="120"/>
    </row>
    <row r="3088" spans="2:2" x14ac:dyDescent="0.25">
      <c r="B3088" s="120"/>
    </row>
    <row r="3089" spans="2:2" x14ac:dyDescent="0.25">
      <c r="B3089" s="120"/>
    </row>
    <row r="3090" spans="2:2" x14ac:dyDescent="0.25">
      <c r="B3090" s="120"/>
    </row>
    <row r="3091" spans="2:2" x14ac:dyDescent="0.25">
      <c r="B3091" s="120"/>
    </row>
    <row r="3092" spans="2:2" x14ac:dyDescent="0.25">
      <c r="B3092" s="120"/>
    </row>
    <row r="3093" spans="2:2" x14ac:dyDescent="0.25">
      <c r="B3093" s="120"/>
    </row>
    <row r="3094" spans="2:2" x14ac:dyDescent="0.25">
      <c r="B3094" s="120"/>
    </row>
    <row r="3095" spans="2:2" x14ac:dyDescent="0.25">
      <c r="B3095" s="120"/>
    </row>
    <row r="3096" spans="2:2" x14ac:dyDescent="0.25">
      <c r="B3096" s="120"/>
    </row>
    <row r="3097" spans="2:2" x14ac:dyDescent="0.25">
      <c r="B3097" s="120"/>
    </row>
    <row r="3098" spans="2:2" x14ac:dyDescent="0.25">
      <c r="B3098" s="120"/>
    </row>
    <row r="3099" spans="2:2" x14ac:dyDescent="0.25">
      <c r="B3099" s="120"/>
    </row>
    <row r="3100" spans="2:2" x14ac:dyDescent="0.25">
      <c r="B3100" s="120"/>
    </row>
    <row r="3101" spans="2:2" x14ac:dyDescent="0.25">
      <c r="B3101" s="120"/>
    </row>
    <row r="3102" spans="2:2" x14ac:dyDescent="0.25">
      <c r="B3102" s="120"/>
    </row>
    <row r="3103" spans="2:2" x14ac:dyDescent="0.25">
      <c r="B3103" s="120"/>
    </row>
    <row r="3104" spans="2:2" x14ac:dyDescent="0.25">
      <c r="B3104" s="120"/>
    </row>
    <row r="3105" spans="2:2" x14ac:dyDescent="0.25">
      <c r="B3105" s="120"/>
    </row>
    <row r="3106" spans="2:2" x14ac:dyDescent="0.25">
      <c r="B3106" s="120"/>
    </row>
    <row r="3107" spans="2:2" x14ac:dyDescent="0.25">
      <c r="B3107" s="120"/>
    </row>
    <row r="3108" spans="2:2" x14ac:dyDescent="0.25">
      <c r="B3108" s="120"/>
    </row>
    <row r="3109" spans="2:2" x14ac:dyDescent="0.25">
      <c r="B3109" s="120"/>
    </row>
    <row r="3110" spans="2:2" x14ac:dyDescent="0.25">
      <c r="B3110" s="120"/>
    </row>
    <row r="3111" spans="2:2" x14ac:dyDescent="0.25">
      <c r="B3111" s="120"/>
    </row>
    <row r="3112" spans="2:2" x14ac:dyDescent="0.25">
      <c r="B3112" s="120"/>
    </row>
    <row r="3113" spans="2:2" x14ac:dyDescent="0.25">
      <c r="B3113" s="120"/>
    </row>
    <row r="3114" spans="2:2" x14ac:dyDescent="0.25">
      <c r="B3114" s="120"/>
    </row>
    <row r="3115" spans="2:2" x14ac:dyDescent="0.25">
      <c r="B3115" s="120"/>
    </row>
    <row r="3116" spans="2:2" x14ac:dyDescent="0.25">
      <c r="B3116" s="120"/>
    </row>
    <row r="3117" spans="2:2" x14ac:dyDescent="0.25">
      <c r="B3117" s="120"/>
    </row>
    <row r="3118" spans="2:2" x14ac:dyDescent="0.25">
      <c r="B3118" s="120"/>
    </row>
    <row r="3119" spans="2:2" x14ac:dyDescent="0.25">
      <c r="B3119" s="120"/>
    </row>
    <row r="3120" spans="2:2" x14ac:dyDescent="0.25">
      <c r="B3120" s="120"/>
    </row>
    <row r="3121" spans="2:2" x14ac:dyDescent="0.25">
      <c r="B3121" s="120"/>
    </row>
    <row r="3122" spans="2:2" x14ac:dyDescent="0.25">
      <c r="B3122" s="120"/>
    </row>
    <row r="3123" spans="2:2" x14ac:dyDescent="0.25">
      <c r="B3123" s="120"/>
    </row>
    <row r="3124" spans="2:2" x14ac:dyDescent="0.25">
      <c r="B3124" s="120"/>
    </row>
    <row r="3125" spans="2:2" x14ac:dyDescent="0.25">
      <c r="B3125" s="120"/>
    </row>
    <row r="3126" spans="2:2" x14ac:dyDescent="0.25">
      <c r="B3126" s="120"/>
    </row>
    <row r="3127" spans="2:2" x14ac:dyDescent="0.25">
      <c r="B3127" s="120"/>
    </row>
    <row r="3128" spans="2:2" x14ac:dyDescent="0.25">
      <c r="B3128" s="120"/>
    </row>
    <row r="3129" spans="2:2" x14ac:dyDescent="0.25">
      <c r="B3129" s="120"/>
    </row>
    <row r="3130" spans="2:2" x14ac:dyDescent="0.25">
      <c r="B3130" s="120"/>
    </row>
    <row r="3131" spans="2:2" x14ac:dyDescent="0.25">
      <c r="B3131" s="120"/>
    </row>
    <row r="3132" spans="2:2" x14ac:dyDescent="0.25">
      <c r="B3132" s="120"/>
    </row>
    <row r="3133" spans="2:2" x14ac:dyDescent="0.25">
      <c r="B3133" s="120"/>
    </row>
    <row r="3134" spans="2:2" x14ac:dyDescent="0.25">
      <c r="B3134" s="120"/>
    </row>
    <row r="3135" spans="2:2" x14ac:dyDescent="0.25">
      <c r="B3135" s="120"/>
    </row>
    <row r="3136" spans="2:2" x14ac:dyDescent="0.25">
      <c r="B3136" s="120"/>
    </row>
    <row r="3137" spans="2:2" x14ac:dyDescent="0.25">
      <c r="B3137" s="120"/>
    </row>
    <row r="3138" spans="2:2" x14ac:dyDescent="0.25">
      <c r="B3138" s="120"/>
    </row>
    <row r="3139" spans="2:2" x14ac:dyDescent="0.25">
      <c r="B3139" s="120"/>
    </row>
    <row r="3140" spans="2:2" x14ac:dyDescent="0.25">
      <c r="B3140" s="120"/>
    </row>
    <row r="3141" spans="2:2" x14ac:dyDescent="0.25">
      <c r="B3141" s="120"/>
    </row>
    <row r="3142" spans="2:2" x14ac:dyDescent="0.25">
      <c r="B3142" s="120"/>
    </row>
    <row r="3143" spans="2:2" x14ac:dyDescent="0.25">
      <c r="B3143" s="120"/>
    </row>
    <row r="3144" spans="2:2" x14ac:dyDescent="0.25">
      <c r="B3144" s="120"/>
    </row>
    <row r="3145" spans="2:2" x14ac:dyDescent="0.25">
      <c r="B3145" s="120"/>
    </row>
    <row r="3146" spans="2:2" x14ac:dyDescent="0.25">
      <c r="B3146" s="120"/>
    </row>
    <row r="3147" spans="2:2" x14ac:dyDescent="0.25">
      <c r="B3147" s="120"/>
    </row>
    <row r="3148" spans="2:2" x14ac:dyDescent="0.25">
      <c r="B3148" s="120"/>
    </row>
    <row r="3149" spans="2:2" x14ac:dyDescent="0.25">
      <c r="B3149" s="120"/>
    </row>
    <row r="3150" spans="2:2" x14ac:dyDescent="0.25">
      <c r="B3150" s="120"/>
    </row>
    <row r="3151" spans="2:2" x14ac:dyDescent="0.25">
      <c r="B3151" s="120"/>
    </row>
    <row r="3152" spans="2:2" x14ac:dyDescent="0.25">
      <c r="B3152" s="120"/>
    </row>
    <row r="3153" spans="2:2" x14ac:dyDescent="0.25">
      <c r="B3153" s="120"/>
    </row>
    <row r="3154" spans="2:2" x14ac:dyDescent="0.25">
      <c r="B3154" s="120"/>
    </row>
    <row r="3155" spans="2:2" x14ac:dyDescent="0.25">
      <c r="B3155" s="120"/>
    </row>
    <row r="3156" spans="2:2" x14ac:dyDescent="0.25">
      <c r="B3156" s="120"/>
    </row>
    <row r="3157" spans="2:2" x14ac:dyDescent="0.25">
      <c r="B3157" s="120"/>
    </row>
    <row r="3158" spans="2:2" x14ac:dyDescent="0.25">
      <c r="B3158" s="120"/>
    </row>
    <row r="3159" spans="2:2" x14ac:dyDescent="0.25">
      <c r="B3159" s="120"/>
    </row>
    <row r="3160" spans="2:2" x14ac:dyDescent="0.25">
      <c r="B3160" s="120"/>
    </row>
    <row r="3161" spans="2:2" x14ac:dyDescent="0.25">
      <c r="B3161" s="120"/>
    </row>
    <row r="3162" spans="2:2" x14ac:dyDescent="0.25">
      <c r="B3162" s="120"/>
    </row>
    <row r="3163" spans="2:2" x14ac:dyDescent="0.25">
      <c r="B3163" s="120"/>
    </row>
    <row r="3164" spans="2:2" x14ac:dyDescent="0.25">
      <c r="B3164" s="120"/>
    </row>
    <row r="3165" spans="2:2" x14ac:dyDescent="0.25">
      <c r="B3165" s="120"/>
    </row>
    <row r="3166" spans="2:2" x14ac:dyDescent="0.25">
      <c r="B3166" s="120"/>
    </row>
    <row r="3167" spans="2:2" x14ac:dyDescent="0.25">
      <c r="B3167" s="120"/>
    </row>
    <row r="3168" spans="2:2" x14ac:dyDescent="0.25">
      <c r="B3168" s="120"/>
    </row>
    <row r="3169" spans="2:2" x14ac:dyDescent="0.25">
      <c r="B3169" s="120"/>
    </row>
    <row r="3170" spans="2:2" x14ac:dyDescent="0.25">
      <c r="B3170" s="120"/>
    </row>
    <row r="3171" spans="2:2" x14ac:dyDescent="0.25">
      <c r="B3171" s="120"/>
    </row>
    <row r="3172" spans="2:2" x14ac:dyDescent="0.25">
      <c r="B3172" s="120"/>
    </row>
    <row r="3173" spans="2:2" x14ac:dyDescent="0.25">
      <c r="B3173" s="120"/>
    </row>
    <row r="3174" spans="2:2" x14ac:dyDescent="0.25">
      <c r="B3174" s="120"/>
    </row>
    <row r="3175" spans="2:2" x14ac:dyDescent="0.25">
      <c r="B3175" s="120"/>
    </row>
    <row r="3176" spans="2:2" x14ac:dyDescent="0.25">
      <c r="B3176" s="120"/>
    </row>
    <row r="3177" spans="2:2" x14ac:dyDescent="0.25">
      <c r="B3177" s="120"/>
    </row>
    <row r="3178" spans="2:2" x14ac:dyDescent="0.25">
      <c r="B3178" s="120"/>
    </row>
    <row r="3179" spans="2:2" x14ac:dyDescent="0.25">
      <c r="B3179" s="120"/>
    </row>
    <row r="3180" spans="2:2" x14ac:dyDescent="0.25">
      <c r="B3180" s="120"/>
    </row>
    <row r="3181" spans="2:2" x14ac:dyDescent="0.25">
      <c r="B3181" s="120"/>
    </row>
    <row r="3182" spans="2:2" x14ac:dyDescent="0.25">
      <c r="B3182" s="120"/>
    </row>
    <row r="3183" spans="2:2" x14ac:dyDescent="0.25">
      <c r="B3183" s="120"/>
    </row>
    <row r="3184" spans="2:2" x14ac:dyDescent="0.25">
      <c r="B3184" s="120"/>
    </row>
    <row r="3185" spans="2:2" x14ac:dyDescent="0.25">
      <c r="B3185" s="120"/>
    </row>
    <row r="3186" spans="2:2" x14ac:dyDescent="0.25">
      <c r="B3186" s="120"/>
    </row>
    <row r="3187" spans="2:2" x14ac:dyDescent="0.25">
      <c r="B3187" s="120"/>
    </row>
    <row r="3188" spans="2:2" x14ac:dyDescent="0.25">
      <c r="B3188" s="120"/>
    </row>
    <row r="3189" spans="2:2" x14ac:dyDescent="0.25">
      <c r="B3189" s="120"/>
    </row>
    <row r="3190" spans="2:2" x14ac:dyDescent="0.25">
      <c r="B3190" s="120"/>
    </row>
    <row r="3191" spans="2:2" x14ac:dyDescent="0.25">
      <c r="B3191" s="120"/>
    </row>
    <row r="3192" spans="2:2" x14ac:dyDescent="0.25">
      <c r="B3192" s="120"/>
    </row>
    <row r="3193" spans="2:2" x14ac:dyDescent="0.25">
      <c r="B3193" s="120"/>
    </row>
    <row r="3194" spans="2:2" x14ac:dyDescent="0.25">
      <c r="B3194" s="120"/>
    </row>
    <row r="3195" spans="2:2" x14ac:dyDescent="0.25">
      <c r="B3195" s="120"/>
    </row>
    <row r="3196" spans="2:2" x14ac:dyDescent="0.25">
      <c r="B3196" s="120"/>
    </row>
    <row r="3197" spans="2:2" x14ac:dyDescent="0.25">
      <c r="B3197" s="120"/>
    </row>
    <row r="3198" spans="2:2" x14ac:dyDescent="0.25">
      <c r="B3198" s="120"/>
    </row>
    <row r="3199" spans="2:2" x14ac:dyDescent="0.25">
      <c r="B3199" s="120"/>
    </row>
    <row r="3200" spans="2:2" x14ac:dyDescent="0.25">
      <c r="B3200" s="120"/>
    </row>
    <row r="3201" spans="2:2" x14ac:dyDescent="0.25">
      <c r="B3201" s="120"/>
    </row>
    <row r="3202" spans="2:2" x14ac:dyDescent="0.25">
      <c r="B3202" s="120"/>
    </row>
    <row r="3203" spans="2:2" x14ac:dyDescent="0.25">
      <c r="B3203" s="120"/>
    </row>
    <row r="3204" spans="2:2" x14ac:dyDescent="0.25">
      <c r="B3204" s="120"/>
    </row>
    <row r="3205" spans="2:2" x14ac:dyDescent="0.25">
      <c r="B3205" s="120"/>
    </row>
    <row r="3206" spans="2:2" x14ac:dyDescent="0.25">
      <c r="B3206" s="120"/>
    </row>
    <row r="3207" spans="2:2" x14ac:dyDescent="0.25">
      <c r="B3207" s="120"/>
    </row>
    <row r="3208" spans="2:2" x14ac:dyDescent="0.25">
      <c r="B3208" s="120"/>
    </row>
    <row r="3209" spans="2:2" x14ac:dyDescent="0.25">
      <c r="B3209" s="120"/>
    </row>
    <row r="3210" spans="2:2" x14ac:dyDescent="0.25">
      <c r="B3210" s="120"/>
    </row>
    <row r="3211" spans="2:2" x14ac:dyDescent="0.25">
      <c r="B3211" s="120"/>
    </row>
    <row r="3212" spans="2:2" x14ac:dyDescent="0.25">
      <c r="B3212" s="120"/>
    </row>
    <row r="3213" spans="2:2" x14ac:dyDescent="0.25">
      <c r="B3213" s="120"/>
    </row>
    <row r="3214" spans="2:2" x14ac:dyDescent="0.25">
      <c r="B3214" s="120"/>
    </row>
    <row r="3215" spans="2:2" x14ac:dyDescent="0.25">
      <c r="B3215" s="120"/>
    </row>
    <row r="3216" spans="2:2" x14ac:dyDescent="0.25">
      <c r="B3216" s="120"/>
    </row>
    <row r="3217" spans="2:2" x14ac:dyDescent="0.25">
      <c r="B3217" s="120"/>
    </row>
    <row r="3218" spans="2:2" x14ac:dyDescent="0.25">
      <c r="B3218" s="120"/>
    </row>
    <row r="3219" spans="2:2" x14ac:dyDescent="0.25">
      <c r="B3219" s="120"/>
    </row>
    <row r="3220" spans="2:2" x14ac:dyDescent="0.25">
      <c r="B3220" s="120"/>
    </row>
    <row r="3221" spans="2:2" x14ac:dyDescent="0.25">
      <c r="B3221" s="120"/>
    </row>
    <row r="3222" spans="2:2" x14ac:dyDescent="0.25">
      <c r="B3222" s="120"/>
    </row>
    <row r="3223" spans="2:2" x14ac:dyDescent="0.25">
      <c r="B3223" s="120"/>
    </row>
    <row r="3224" spans="2:2" x14ac:dyDescent="0.25">
      <c r="B3224" s="120"/>
    </row>
    <row r="3225" spans="2:2" x14ac:dyDescent="0.25">
      <c r="B3225" s="120"/>
    </row>
    <row r="3226" spans="2:2" x14ac:dyDescent="0.25">
      <c r="B3226" s="120"/>
    </row>
    <row r="3227" spans="2:2" x14ac:dyDescent="0.25">
      <c r="B3227" s="120"/>
    </row>
    <row r="3228" spans="2:2" x14ac:dyDescent="0.25">
      <c r="B3228" s="120"/>
    </row>
    <row r="3229" spans="2:2" x14ac:dyDescent="0.25">
      <c r="B3229" s="120"/>
    </row>
    <row r="3230" spans="2:2" x14ac:dyDescent="0.25">
      <c r="B3230" s="120"/>
    </row>
    <row r="3231" spans="2:2" x14ac:dyDescent="0.25">
      <c r="B3231" s="120"/>
    </row>
    <row r="3232" spans="2:2" x14ac:dyDescent="0.25">
      <c r="B3232" s="120"/>
    </row>
    <row r="3233" spans="2:2" x14ac:dyDescent="0.25">
      <c r="B3233" s="120"/>
    </row>
    <row r="3234" spans="2:2" x14ac:dyDescent="0.25">
      <c r="B3234" s="120"/>
    </row>
    <row r="3235" spans="2:2" x14ac:dyDescent="0.25">
      <c r="B3235" s="120"/>
    </row>
    <row r="3236" spans="2:2" x14ac:dyDescent="0.25">
      <c r="B3236" s="120"/>
    </row>
    <row r="3237" spans="2:2" x14ac:dyDescent="0.25">
      <c r="B3237" s="120"/>
    </row>
    <row r="3238" spans="2:2" x14ac:dyDescent="0.25">
      <c r="B3238" s="120"/>
    </row>
    <row r="3239" spans="2:2" x14ac:dyDescent="0.25">
      <c r="B3239" s="120"/>
    </row>
    <row r="3240" spans="2:2" x14ac:dyDescent="0.25">
      <c r="B3240" s="120"/>
    </row>
    <row r="3241" spans="2:2" x14ac:dyDescent="0.25">
      <c r="B3241" s="120"/>
    </row>
    <row r="3242" spans="2:2" x14ac:dyDescent="0.25">
      <c r="B3242" s="120"/>
    </row>
    <row r="3243" spans="2:2" x14ac:dyDescent="0.25">
      <c r="B3243" s="120"/>
    </row>
    <row r="3244" spans="2:2" x14ac:dyDescent="0.25">
      <c r="B3244" s="120"/>
    </row>
    <row r="3245" spans="2:2" x14ac:dyDescent="0.25">
      <c r="B3245" s="120"/>
    </row>
    <row r="3246" spans="2:2" x14ac:dyDescent="0.25">
      <c r="B3246" s="120"/>
    </row>
    <row r="3247" spans="2:2" x14ac:dyDescent="0.25">
      <c r="B3247" s="120"/>
    </row>
    <row r="3248" spans="2:2" x14ac:dyDescent="0.25">
      <c r="B3248" s="120"/>
    </row>
    <row r="3249" spans="2:2" x14ac:dyDescent="0.25">
      <c r="B3249" s="120"/>
    </row>
    <row r="3250" spans="2:2" x14ac:dyDescent="0.25">
      <c r="B3250" s="120"/>
    </row>
    <row r="3251" spans="2:2" x14ac:dyDescent="0.25">
      <c r="B3251" s="120"/>
    </row>
    <row r="3252" spans="2:2" x14ac:dyDescent="0.25">
      <c r="B3252" s="120"/>
    </row>
    <row r="3253" spans="2:2" x14ac:dyDescent="0.25">
      <c r="B3253" s="120"/>
    </row>
    <row r="3254" spans="2:2" x14ac:dyDescent="0.25">
      <c r="B3254" s="120"/>
    </row>
    <row r="3255" spans="2:2" x14ac:dyDescent="0.25">
      <c r="B3255" s="120"/>
    </row>
    <row r="3256" spans="2:2" x14ac:dyDescent="0.25">
      <c r="B3256" s="120"/>
    </row>
    <row r="3257" spans="2:2" x14ac:dyDescent="0.25">
      <c r="B3257" s="120"/>
    </row>
    <row r="3258" spans="2:2" x14ac:dyDescent="0.25">
      <c r="B3258" s="120"/>
    </row>
    <row r="3259" spans="2:2" x14ac:dyDescent="0.25">
      <c r="B3259" s="120"/>
    </row>
    <row r="3260" spans="2:2" x14ac:dyDescent="0.25">
      <c r="B3260" s="120"/>
    </row>
    <row r="3261" spans="2:2" x14ac:dyDescent="0.25">
      <c r="B3261" s="120"/>
    </row>
    <row r="3262" spans="2:2" x14ac:dyDescent="0.25">
      <c r="B3262" s="120"/>
    </row>
    <row r="3263" spans="2:2" x14ac:dyDescent="0.25">
      <c r="B3263" s="120"/>
    </row>
    <row r="3264" spans="2:2" x14ac:dyDescent="0.25">
      <c r="B3264" s="120"/>
    </row>
    <row r="3265" spans="2:2" x14ac:dyDescent="0.25">
      <c r="B3265" s="120"/>
    </row>
    <row r="3266" spans="2:2" x14ac:dyDescent="0.25">
      <c r="B3266" s="120"/>
    </row>
    <row r="3267" spans="2:2" x14ac:dyDescent="0.25">
      <c r="B3267" s="120"/>
    </row>
    <row r="3268" spans="2:2" x14ac:dyDescent="0.25">
      <c r="B3268" s="120"/>
    </row>
    <row r="3269" spans="2:2" x14ac:dyDescent="0.25">
      <c r="B3269" s="120"/>
    </row>
    <row r="3270" spans="2:2" x14ac:dyDescent="0.25">
      <c r="B3270" s="120"/>
    </row>
    <row r="3271" spans="2:2" x14ac:dyDescent="0.25">
      <c r="B3271" s="120"/>
    </row>
    <row r="3272" spans="2:2" x14ac:dyDescent="0.25">
      <c r="B3272" s="120"/>
    </row>
    <row r="3273" spans="2:2" x14ac:dyDescent="0.25">
      <c r="B3273" s="120"/>
    </row>
    <row r="3274" spans="2:2" x14ac:dyDescent="0.25">
      <c r="B3274" s="120"/>
    </row>
    <row r="3275" spans="2:2" x14ac:dyDescent="0.25">
      <c r="B3275" s="120"/>
    </row>
    <row r="3276" spans="2:2" x14ac:dyDescent="0.25">
      <c r="B3276" s="120"/>
    </row>
    <row r="3277" spans="2:2" x14ac:dyDescent="0.25">
      <c r="B3277" s="120"/>
    </row>
    <row r="3278" spans="2:2" x14ac:dyDescent="0.25">
      <c r="B3278" s="120"/>
    </row>
    <row r="3279" spans="2:2" x14ac:dyDescent="0.25">
      <c r="B3279" s="120"/>
    </row>
    <row r="3280" spans="2:2" x14ac:dyDescent="0.25">
      <c r="B3280" s="120"/>
    </row>
    <row r="3281" spans="2:2" x14ac:dyDescent="0.25">
      <c r="B3281" s="120"/>
    </row>
    <row r="3282" spans="2:2" x14ac:dyDescent="0.25">
      <c r="B3282" s="120"/>
    </row>
    <row r="3283" spans="2:2" x14ac:dyDescent="0.25">
      <c r="B3283" s="120"/>
    </row>
    <row r="3284" spans="2:2" x14ac:dyDescent="0.25">
      <c r="B3284" s="120"/>
    </row>
    <row r="3285" spans="2:2" x14ac:dyDescent="0.25">
      <c r="B3285" s="120"/>
    </row>
    <row r="3286" spans="2:2" x14ac:dyDescent="0.25">
      <c r="B3286" s="120"/>
    </row>
    <row r="3287" spans="2:2" x14ac:dyDescent="0.25">
      <c r="B3287" s="120"/>
    </row>
    <row r="3288" spans="2:2" x14ac:dyDescent="0.25">
      <c r="B3288" s="120"/>
    </row>
    <row r="3289" spans="2:2" x14ac:dyDescent="0.25">
      <c r="B3289" s="120"/>
    </row>
    <row r="3290" spans="2:2" x14ac:dyDescent="0.25">
      <c r="B3290" s="120"/>
    </row>
    <row r="3291" spans="2:2" x14ac:dyDescent="0.25">
      <c r="B3291" s="120"/>
    </row>
    <row r="3292" spans="2:2" x14ac:dyDescent="0.25">
      <c r="B3292" s="120"/>
    </row>
    <row r="3293" spans="2:2" x14ac:dyDescent="0.25">
      <c r="B3293" s="120"/>
    </row>
    <row r="3294" spans="2:2" x14ac:dyDescent="0.25">
      <c r="B3294" s="120"/>
    </row>
    <row r="3295" spans="2:2" x14ac:dyDescent="0.25">
      <c r="B3295" s="120"/>
    </row>
    <row r="3296" spans="2:2" x14ac:dyDescent="0.25">
      <c r="B3296" s="120"/>
    </row>
    <row r="3297" spans="2:2" x14ac:dyDescent="0.25">
      <c r="B3297" s="120"/>
    </row>
    <row r="3298" spans="2:2" x14ac:dyDescent="0.25">
      <c r="B3298" s="120"/>
    </row>
    <row r="3299" spans="2:2" x14ac:dyDescent="0.25">
      <c r="B3299" s="120"/>
    </row>
    <row r="3300" spans="2:2" x14ac:dyDescent="0.25">
      <c r="B3300" s="120"/>
    </row>
    <row r="3301" spans="2:2" x14ac:dyDescent="0.25">
      <c r="B3301" s="120"/>
    </row>
    <row r="3302" spans="2:2" x14ac:dyDescent="0.25">
      <c r="B3302" s="120"/>
    </row>
    <row r="3303" spans="2:2" x14ac:dyDescent="0.25">
      <c r="B3303" s="120"/>
    </row>
    <row r="3304" spans="2:2" x14ac:dyDescent="0.25">
      <c r="B3304" s="120"/>
    </row>
    <row r="3305" spans="2:2" x14ac:dyDescent="0.25">
      <c r="B3305" s="120"/>
    </row>
    <row r="3306" spans="2:2" x14ac:dyDescent="0.25">
      <c r="B3306" s="120"/>
    </row>
    <row r="3307" spans="2:2" x14ac:dyDescent="0.25">
      <c r="B3307" s="120"/>
    </row>
    <row r="3308" spans="2:2" x14ac:dyDescent="0.25">
      <c r="B3308" s="120"/>
    </row>
    <row r="3309" spans="2:2" x14ac:dyDescent="0.25">
      <c r="B3309" s="120"/>
    </row>
    <row r="3310" spans="2:2" x14ac:dyDescent="0.25">
      <c r="B3310" s="120"/>
    </row>
    <row r="3311" spans="2:2" x14ac:dyDescent="0.25">
      <c r="B3311" s="120"/>
    </row>
    <row r="3312" spans="2:2" x14ac:dyDescent="0.25">
      <c r="B3312" s="120"/>
    </row>
    <row r="3313" spans="2:2" x14ac:dyDescent="0.25">
      <c r="B3313" s="120"/>
    </row>
    <row r="3314" spans="2:2" x14ac:dyDescent="0.25">
      <c r="B3314" s="120"/>
    </row>
    <row r="3315" spans="2:2" x14ac:dyDescent="0.25">
      <c r="B3315" s="120"/>
    </row>
    <row r="3316" spans="2:2" x14ac:dyDescent="0.25">
      <c r="B3316" s="120"/>
    </row>
    <row r="3317" spans="2:2" x14ac:dyDescent="0.25">
      <c r="B3317" s="120"/>
    </row>
    <row r="3318" spans="2:2" x14ac:dyDescent="0.25">
      <c r="B3318" s="120"/>
    </row>
    <row r="3319" spans="2:2" x14ac:dyDescent="0.25">
      <c r="B3319" s="120"/>
    </row>
    <row r="3320" spans="2:2" x14ac:dyDescent="0.25">
      <c r="B3320" s="120"/>
    </row>
    <row r="3321" spans="2:2" x14ac:dyDescent="0.25">
      <c r="B3321" s="120"/>
    </row>
    <row r="3322" spans="2:2" x14ac:dyDescent="0.25">
      <c r="B3322" s="120"/>
    </row>
    <row r="3323" spans="2:2" x14ac:dyDescent="0.25">
      <c r="B3323" s="120"/>
    </row>
    <row r="3324" spans="2:2" x14ac:dyDescent="0.25">
      <c r="B3324" s="120"/>
    </row>
    <row r="3325" spans="2:2" x14ac:dyDescent="0.25">
      <c r="B3325" s="120"/>
    </row>
    <row r="3326" spans="2:2" x14ac:dyDescent="0.25">
      <c r="B3326" s="120"/>
    </row>
    <row r="3327" spans="2:2" x14ac:dyDescent="0.25">
      <c r="B3327" s="120"/>
    </row>
    <row r="3328" spans="2:2" x14ac:dyDescent="0.25">
      <c r="B3328" s="120"/>
    </row>
    <row r="3329" spans="2:2" x14ac:dyDescent="0.25">
      <c r="B3329" s="120"/>
    </row>
    <row r="3330" spans="2:2" x14ac:dyDescent="0.25">
      <c r="B3330" s="120"/>
    </row>
    <row r="3331" spans="2:2" x14ac:dyDescent="0.25">
      <c r="B3331" s="120"/>
    </row>
    <row r="3332" spans="2:2" x14ac:dyDescent="0.25">
      <c r="B3332" s="120"/>
    </row>
    <row r="3333" spans="2:2" x14ac:dyDescent="0.25">
      <c r="B3333" s="120"/>
    </row>
    <row r="3334" spans="2:2" x14ac:dyDescent="0.25">
      <c r="B3334" s="120"/>
    </row>
    <row r="3335" spans="2:2" x14ac:dyDescent="0.25">
      <c r="B3335" s="120"/>
    </row>
    <row r="3336" spans="2:2" x14ac:dyDescent="0.25">
      <c r="B3336" s="120"/>
    </row>
    <row r="3337" spans="2:2" x14ac:dyDescent="0.25">
      <c r="B3337" s="120"/>
    </row>
    <row r="3338" spans="2:2" x14ac:dyDescent="0.25">
      <c r="B3338" s="120"/>
    </row>
    <row r="3339" spans="2:2" x14ac:dyDescent="0.25">
      <c r="B3339" s="120"/>
    </row>
    <row r="3340" spans="2:2" x14ac:dyDescent="0.25">
      <c r="B3340" s="120"/>
    </row>
    <row r="3341" spans="2:2" x14ac:dyDescent="0.25">
      <c r="B3341" s="120"/>
    </row>
    <row r="3342" spans="2:2" x14ac:dyDescent="0.25">
      <c r="B3342" s="120"/>
    </row>
    <row r="3343" spans="2:2" x14ac:dyDescent="0.25">
      <c r="B3343" s="120"/>
    </row>
    <row r="3344" spans="2:2" x14ac:dyDescent="0.25">
      <c r="B3344" s="120"/>
    </row>
    <row r="3345" spans="2:2" x14ac:dyDescent="0.25">
      <c r="B3345" s="120"/>
    </row>
    <row r="3346" spans="2:2" x14ac:dyDescent="0.25">
      <c r="B3346" s="120"/>
    </row>
    <row r="3347" spans="2:2" x14ac:dyDescent="0.25">
      <c r="B3347" s="120"/>
    </row>
    <row r="3348" spans="2:2" x14ac:dyDescent="0.25">
      <c r="B3348" s="120"/>
    </row>
    <row r="3349" spans="2:2" x14ac:dyDescent="0.25">
      <c r="B3349" s="120"/>
    </row>
    <row r="3350" spans="2:2" x14ac:dyDescent="0.25">
      <c r="B3350" s="120"/>
    </row>
    <row r="3351" spans="2:2" x14ac:dyDescent="0.25">
      <c r="B3351" s="120"/>
    </row>
    <row r="3352" spans="2:2" x14ac:dyDescent="0.25">
      <c r="B3352" s="120"/>
    </row>
    <row r="3353" spans="2:2" x14ac:dyDescent="0.25">
      <c r="B3353" s="120"/>
    </row>
    <row r="3354" spans="2:2" x14ac:dyDescent="0.25">
      <c r="B3354" s="120"/>
    </row>
    <row r="3355" spans="2:2" x14ac:dyDescent="0.25">
      <c r="B3355" s="120"/>
    </row>
    <row r="3356" spans="2:2" x14ac:dyDescent="0.25">
      <c r="B3356" s="120"/>
    </row>
    <row r="3357" spans="2:2" x14ac:dyDescent="0.25">
      <c r="B3357" s="120"/>
    </row>
    <row r="3358" spans="2:2" x14ac:dyDescent="0.25">
      <c r="B3358" s="120"/>
    </row>
    <row r="3359" spans="2:2" x14ac:dyDescent="0.25">
      <c r="B3359" s="120"/>
    </row>
    <row r="3360" spans="2:2" x14ac:dyDescent="0.25">
      <c r="B3360" s="120"/>
    </row>
    <row r="3361" spans="2:2" x14ac:dyDescent="0.25">
      <c r="B3361" s="120"/>
    </row>
    <row r="3362" spans="2:2" x14ac:dyDescent="0.25">
      <c r="B3362" s="120"/>
    </row>
    <row r="3363" spans="2:2" x14ac:dyDescent="0.25">
      <c r="B3363" s="120"/>
    </row>
    <row r="3364" spans="2:2" x14ac:dyDescent="0.25">
      <c r="B3364" s="120"/>
    </row>
    <row r="3365" spans="2:2" x14ac:dyDescent="0.25">
      <c r="B3365" s="120"/>
    </row>
    <row r="3366" spans="2:2" x14ac:dyDescent="0.25">
      <c r="B3366" s="120"/>
    </row>
    <row r="3367" spans="2:2" x14ac:dyDescent="0.25">
      <c r="B3367" s="120"/>
    </row>
    <row r="3368" spans="2:2" x14ac:dyDescent="0.25">
      <c r="B3368" s="120"/>
    </row>
    <row r="3369" spans="2:2" x14ac:dyDescent="0.25">
      <c r="B3369" s="120"/>
    </row>
    <row r="3370" spans="2:2" x14ac:dyDescent="0.25">
      <c r="B3370" s="120"/>
    </row>
    <row r="3371" spans="2:2" x14ac:dyDescent="0.25">
      <c r="B3371" s="120"/>
    </row>
    <row r="3372" spans="2:2" x14ac:dyDescent="0.25">
      <c r="B3372" s="120"/>
    </row>
    <row r="3373" spans="2:2" x14ac:dyDescent="0.25">
      <c r="B3373" s="120"/>
    </row>
    <row r="3374" spans="2:2" x14ac:dyDescent="0.25">
      <c r="B3374" s="120"/>
    </row>
    <row r="3375" spans="2:2" x14ac:dyDescent="0.25">
      <c r="B3375" s="120"/>
    </row>
    <row r="3376" spans="2:2" x14ac:dyDescent="0.25">
      <c r="B3376" s="120"/>
    </row>
    <row r="3377" spans="2:2" x14ac:dyDescent="0.25">
      <c r="B3377" s="120"/>
    </row>
    <row r="3378" spans="2:2" x14ac:dyDescent="0.25">
      <c r="B3378" s="120"/>
    </row>
    <row r="3379" spans="2:2" x14ac:dyDescent="0.25">
      <c r="B3379" s="120"/>
    </row>
    <row r="3380" spans="2:2" x14ac:dyDescent="0.25">
      <c r="B3380" s="120"/>
    </row>
  </sheetData>
  <sheetProtection algorithmName="SHA-512" hashValue="dwzuH5FlXDD8Rfs7v9c9GRCQzNFAwr398a9vg/AZI7bhqFXgNR9EJ+hPW6UYm8ZnlNC8nF8BBanQ4MUW9gmNSQ==" saltValue="VQRjV7pGEZtmUCVorHE6oQ==" spinCount="100000" sheet="1" objects="1" scenarios="1" insertRows="0" selectLockedCells="1"/>
  <mergeCells count="12">
    <mergeCell ref="D55:D57"/>
    <mergeCell ref="A1:E2"/>
    <mergeCell ref="G1:G2"/>
    <mergeCell ref="C5:D5"/>
    <mergeCell ref="A42:G43"/>
    <mergeCell ref="A44:G44"/>
    <mergeCell ref="A45:E45"/>
    <mergeCell ref="B49:C49"/>
    <mergeCell ref="B50:C50"/>
    <mergeCell ref="B51:C51"/>
    <mergeCell ref="B52:C52"/>
    <mergeCell ref="B53:C53"/>
  </mergeCells>
  <conditionalFormatting sqref="B50:B53">
    <cfRule type="cellIs" dxfId="108" priority="5" operator="equal">
      <formula>0</formula>
    </cfRule>
  </conditionalFormatting>
  <conditionalFormatting sqref="A7:G39">
    <cfRule type="cellIs" dxfId="107" priority="4" operator="equal">
      <formula>0</formula>
    </cfRule>
  </conditionalFormatting>
  <conditionalFormatting sqref="C5">
    <cfRule type="containsText" dxfId="106" priority="3" operator="containsText" text="Správně">
      <formula>NOT(ISERROR(SEARCH("Správně",C5)))</formula>
    </cfRule>
  </conditionalFormatting>
  <conditionalFormatting sqref="G1">
    <cfRule type="cellIs" dxfId="105" priority="2" operator="equal">
      <formula>0</formula>
    </cfRule>
  </conditionalFormatting>
  <conditionalFormatting sqref="G1">
    <cfRule type="containsText" dxfId="104" priority="1" operator="containsText" text="21">
      <formula>NOT(ISERROR(SEARCH("21",G1)))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72" fitToHeight="1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24ED7-BD7B-4608-B60F-21B42EAAE0EC}">
  <sheetPr codeName="List4">
    <tabColor rgb="FFFF0000"/>
    <pageSetUpPr fitToPage="1"/>
  </sheetPr>
  <dimension ref="A1:J31"/>
  <sheetViews>
    <sheetView showGridLines="0" topLeftCell="A10" workbookViewId="0">
      <selection activeCell="B27" sqref="B27:C27"/>
    </sheetView>
  </sheetViews>
  <sheetFormatPr defaultColWidth="8.85546875" defaultRowHeight="12.75" x14ac:dyDescent="0.2"/>
  <cols>
    <col min="1" max="1" width="23.5703125" style="137" customWidth="1"/>
    <col min="2" max="2" width="12.140625" style="137" customWidth="1"/>
    <col min="3" max="3" width="21.28515625" style="137" customWidth="1"/>
    <col min="4" max="4" width="15.85546875" style="137" customWidth="1"/>
    <col min="5" max="5" width="14.28515625" style="137" customWidth="1"/>
    <col min="6" max="6" width="16.5703125" style="137" customWidth="1"/>
    <col min="7" max="7" width="18.28515625" style="137" customWidth="1"/>
    <col min="8" max="8" width="20.7109375" style="137" customWidth="1"/>
    <col min="9" max="9" width="18.85546875" style="137" customWidth="1"/>
    <col min="10" max="10" width="20.85546875" style="137" customWidth="1"/>
    <col min="11" max="16384" width="8.85546875" style="137"/>
  </cols>
  <sheetData>
    <row r="1" spans="1:10" ht="18" customHeight="1" x14ac:dyDescent="0.2">
      <c r="A1" s="136" t="s">
        <v>0</v>
      </c>
      <c r="B1" s="387" t="str">
        <f>IF('1. SOUHRNNÉ INFORMACE'!B5=0,"",'1. SOUHRNNÉ INFORMACE'!B5)</f>
        <v/>
      </c>
      <c r="C1" s="387"/>
    </row>
    <row r="2" spans="1:10" x14ac:dyDescent="0.2">
      <c r="A2" s="136" t="s">
        <v>1</v>
      </c>
      <c r="B2" s="387" t="str">
        <f>IF('1. SOUHRNNÉ INFORMACE'!B6=0,"",'1. SOUHRNNÉ INFORMACE'!B6)</f>
        <v/>
      </c>
      <c r="C2" s="387"/>
    </row>
    <row r="3" spans="1:10" x14ac:dyDescent="0.2">
      <c r="A3" s="136" t="s">
        <v>2</v>
      </c>
      <c r="B3" s="389" t="s">
        <v>3</v>
      </c>
      <c r="C3" s="390"/>
    </row>
    <row r="4" spans="1:10" x14ac:dyDescent="0.2">
      <c r="A4" s="136" t="s">
        <v>4</v>
      </c>
      <c r="B4" s="389">
        <v>362</v>
      </c>
      <c r="C4" s="390"/>
    </row>
    <row r="5" spans="1:10" ht="10.15" customHeight="1" x14ac:dyDescent="0.2">
      <c r="A5" s="138"/>
      <c r="B5" s="138"/>
      <c r="C5" s="138"/>
    </row>
    <row r="6" spans="1:10" ht="22.15" customHeight="1" x14ac:dyDescent="0.2">
      <c r="A6" s="391" t="s">
        <v>33</v>
      </c>
      <c r="B6" s="391"/>
      <c r="C6" s="391"/>
      <c r="D6" s="391"/>
      <c r="E6" s="391"/>
      <c r="F6" s="391"/>
      <c r="G6" s="391"/>
      <c r="H6" s="391"/>
      <c r="I6" s="391"/>
      <c r="J6" s="391"/>
    </row>
    <row r="7" spans="1:10" x14ac:dyDescent="0.2">
      <c r="A7" s="139"/>
      <c r="B7" s="139"/>
      <c r="C7" s="139"/>
    </row>
    <row r="8" spans="1:10" ht="33.6" customHeight="1" x14ac:dyDescent="0.2">
      <c r="A8" s="392" t="s">
        <v>32</v>
      </c>
      <c r="B8" s="392"/>
      <c r="C8" s="392"/>
      <c r="D8" s="392"/>
      <c r="E8" s="392"/>
      <c r="F8" s="392"/>
      <c r="G8" s="392"/>
      <c r="H8" s="392"/>
      <c r="I8" s="392"/>
      <c r="J8" s="392"/>
    </row>
    <row r="9" spans="1:10" ht="13.9" customHeight="1" x14ac:dyDescent="0.2">
      <c r="A9" s="140"/>
      <c r="B9" s="140"/>
      <c r="C9" s="140"/>
      <c r="D9" s="140"/>
      <c r="E9" s="140"/>
      <c r="F9" s="140"/>
      <c r="G9" s="140"/>
      <c r="H9" s="140"/>
      <c r="I9" s="140"/>
      <c r="J9" s="140"/>
    </row>
    <row r="10" spans="1:10" x14ac:dyDescent="0.2">
      <c r="A10" s="141" t="s">
        <v>5</v>
      </c>
      <c r="B10" s="141"/>
      <c r="C10" s="141"/>
    </row>
    <row r="11" spans="1:10" ht="39" customHeight="1" x14ac:dyDescent="0.2">
      <c r="A11" s="142" t="s">
        <v>6</v>
      </c>
      <c r="B11" s="142"/>
      <c r="C11" s="142"/>
      <c r="D11" s="142" t="s">
        <v>7</v>
      </c>
      <c r="E11" s="142" t="s">
        <v>8</v>
      </c>
      <c r="F11" s="142" t="s">
        <v>9</v>
      </c>
      <c r="G11" s="143" t="s">
        <v>10</v>
      </c>
      <c r="H11" s="405" t="s">
        <v>11</v>
      </c>
      <c r="I11" s="143" t="s">
        <v>12</v>
      </c>
      <c r="J11" s="401" t="s">
        <v>13</v>
      </c>
    </row>
    <row r="12" spans="1:10" ht="28.9" customHeight="1" x14ac:dyDescent="0.2">
      <c r="A12" s="144"/>
      <c r="B12" s="144"/>
      <c r="C12" s="144"/>
      <c r="D12" s="144"/>
      <c r="E12" s="144"/>
      <c r="F12" s="144"/>
      <c r="G12" s="145" t="s">
        <v>255</v>
      </c>
      <c r="H12" s="406"/>
      <c r="I12" s="146" t="s">
        <v>256</v>
      </c>
      <c r="J12" s="402"/>
    </row>
    <row r="13" spans="1:10" x14ac:dyDescent="0.2">
      <c r="A13" s="147" t="s">
        <v>14</v>
      </c>
      <c r="B13" s="147"/>
      <c r="C13" s="147"/>
      <c r="D13" s="147" t="s">
        <v>15</v>
      </c>
      <c r="E13" s="147" t="s">
        <v>16</v>
      </c>
      <c r="F13" s="147" t="s">
        <v>17</v>
      </c>
      <c r="G13" s="147">
        <v>1</v>
      </c>
      <c r="H13" s="147">
        <v>2</v>
      </c>
      <c r="I13" s="147">
        <v>3</v>
      </c>
      <c r="J13" s="147" t="s">
        <v>18</v>
      </c>
    </row>
    <row r="14" spans="1:10" ht="18" customHeight="1" x14ac:dyDescent="0.2">
      <c r="A14" s="393" t="s">
        <v>19</v>
      </c>
      <c r="B14" s="394"/>
      <c r="C14" s="148"/>
      <c r="D14" s="149"/>
      <c r="E14" s="149"/>
      <c r="F14" s="149"/>
      <c r="G14" s="150">
        <f>SUM(G16:G19)</f>
        <v>0</v>
      </c>
      <c r="H14" s="150">
        <f>SUM(H16:H19)</f>
        <v>0</v>
      </c>
      <c r="I14" s="150">
        <f>SUM(I16:I19)</f>
        <v>0</v>
      </c>
      <c r="J14" s="150">
        <f>SUM(J16:J19)</f>
        <v>0</v>
      </c>
    </row>
    <row r="15" spans="1:10" ht="16.899999999999999" customHeight="1" x14ac:dyDescent="0.2">
      <c r="A15" s="397" t="s">
        <v>20</v>
      </c>
      <c r="B15" s="398"/>
      <c r="C15" s="151" t="s">
        <v>168</v>
      </c>
      <c r="D15" s="152"/>
      <c r="E15" s="152"/>
      <c r="F15" s="152"/>
      <c r="G15" s="153"/>
      <c r="H15" s="153"/>
      <c r="I15" s="153"/>
      <c r="J15" s="154"/>
    </row>
    <row r="16" spans="1:10" ht="16.149999999999999" customHeight="1" x14ac:dyDescent="0.2">
      <c r="A16" s="395" t="str">
        <f>IF('1. SOUHRNNÉ INFORMACE'!B2=0,"",'1. SOUHRNNÉ INFORMACE'!B2)</f>
        <v/>
      </c>
      <c r="B16" s="396"/>
      <c r="C16" s="155" t="str">
        <f>IF('1. SOUHRNNÉ INFORMACE'!B10=0,"",'1. SOUHRNNÉ INFORMACE'!B10)</f>
        <v/>
      </c>
      <c r="D16" s="156"/>
      <c r="E16" s="156"/>
      <c r="F16" s="156"/>
      <c r="G16" s="157">
        <f>'1. SOUHRNNÉ INFORMACE'!B11</f>
        <v>0</v>
      </c>
      <c r="H16" s="157">
        <f>'1. SOUHRNNÉ INFORMACE'!B16</f>
        <v>0</v>
      </c>
      <c r="I16" s="157">
        <f>'2. POUŽITÍ DOTACE_CELKEM'!E31</f>
        <v>0</v>
      </c>
      <c r="J16" s="158">
        <f>G16-H16-I16</f>
        <v>0</v>
      </c>
    </row>
    <row r="17" spans="1:10" x14ac:dyDescent="0.2">
      <c r="A17" s="399"/>
      <c r="B17" s="400"/>
      <c r="C17" s="159"/>
      <c r="D17" s="160"/>
      <c r="E17" s="160"/>
      <c r="F17" s="160"/>
      <c r="G17" s="161"/>
      <c r="H17" s="161"/>
      <c r="I17" s="161"/>
      <c r="J17" s="158">
        <f>G17-H17-I17</f>
        <v>0</v>
      </c>
    </row>
    <row r="18" spans="1:10" x14ac:dyDescent="0.2">
      <c r="A18" s="399"/>
      <c r="B18" s="400"/>
      <c r="C18" s="159"/>
      <c r="D18" s="160"/>
      <c r="E18" s="160"/>
      <c r="F18" s="160"/>
      <c r="G18" s="161"/>
      <c r="H18" s="161"/>
      <c r="I18" s="161"/>
      <c r="J18" s="158">
        <f>G18-H18-I18</f>
        <v>0</v>
      </c>
    </row>
    <row r="19" spans="1:10" x14ac:dyDescent="0.2">
      <c r="A19" s="399"/>
      <c r="B19" s="400"/>
      <c r="C19" s="159"/>
      <c r="D19" s="160"/>
      <c r="E19" s="160"/>
      <c r="F19" s="160"/>
      <c r="G19" s="161"/>
      <c r="H19" s="161"/>
      <c r="I19" s="161"/>
      <c r="J19" s="158">
        <f>G19-H19-I19</f>
        <v>0</v>
      </c>
    </row>
    <row r="20" spans="1:10" x14ac:dyDescent="0.2">
      <c r="A20" s="393" t="s">
        <v>21</v>
      </c>
      <c r="B20" s="394"/>
      <c r="C20" s="148"/>
      <c r="D20" s="149"/>
      <c r="E20" s="149"/>
      <c r="F20" s="149"/>
      <c r="G20" s="150">
        <f>SUM(G22:G23)</f>
        <v>0</v>
      </c>
      <c r="H20" s="150">
        <f>SUM(H22:H23)</f>
        <v>0</v>
      </c>
      <c r="I20" s="150">
        <f>SUM(I22:I23)</f>
        <v>0</v>
      </c>
      <c r="J20" s="150">
        <f>SUM(J22:J23)</f>
        <v>0</v>
      </c>
    </row>
    <row r="21" spans="1:10" x14ac:dyDescent="0.2">
      <c r="A21" s="403" t="s">
        <v>22</v>
      </c>
      <c r="B21" s="404"/>
      <c r="C21" s="162"/>
      <c r="D21" s="162"/>
      <c r="E21" s="162"/>
      <c r="F21" s="162"/>
      <c r="G21" s="163"/>
      <c r="H21" s="163"/>
      <c r="I21" s="163"/>
      <c r="J21" s="158">
        <f>G21-H21-I21</f>
        <v>0</v>
      </c>
    </row>
    <row r="22" spans="1:10" x14ac:dyDescent="0.2">
      <c r="A22" s="399"/>
      <c r="B22" s="400"/>
      <c r="C22" s="164"/>
      <c r="D22" s="162"/>
      <c r="E22" s="162"/>
      <c r="F22" s="162"/>
      <c r="G22" s="163"/>
      <c r="H22" s="163"/>
      <c r="I22" s="163"/>
      <c r="J22" s="158">
        <f>G22-H22-I22</f>
        <v>0</v>
      </c>
    </row>
    <row r="23" spans="1:10" x14ac:dyDescent="0.2">
      <c r="A23" s="399"/>
      <c r="B23" s="400"/>
      <c r="C23" s="164"/>
      <c r="D23" s="162"/>
      <c r="E23" s="162"/>
      <c r="F23" s="162"/>
      <c r="G23" s="163"/>
      <c r="H23" s="163"/>
      <c r="I23" s="163"/>
      <c r="J23" s="158">
        <f>G23-H23-I23</f>
        <v>0</v>
      </c>
    </row>
    <row r="24" spans="1:10" ht="33" customHeight="1" x14ac:dyDescent="0.2">
      <c r="A24" s="393" t="s">
        <v>23</v>
      </c>
      <c r="B24" s="394"/>
      <c r="C24" s="148"/>
      <c r="D24" s="149"/>
      <c r="E24" s="149"/>
      <c r="F24" s="149"/>
      <c r="G24" s="165">
        <f>G14+G20</f>
        <v>0</v>
      </c>
      <c r="H24" s="165">
        <f>H14+H20</f>
        <v>0</v>
      </c>
      <c r="I24" s="165">
        <f>I14+I20</f>
        <v>0</v>
      </c>
      <c r="J24" s="165">
        <f>J14+J20</f>
        <v>0</v>
      </c>
    </row>
    <row r="25" spans="1:10" x14ac:dyDescent="0.2">
      <c r="A25" s="166"/>
      <c r="B25" s="166"/>
      <c r="C25" s="166"/>
      <c r="D25" s="167"/>
      <c r="E25" s="167"/>
      <c r="F25" s="167"/>
      <c r="G25" s="167"/>
      <c r="H25" s="167"/>
      <c r="I25" s="167"/>
      <c r="J25" s="167"/>
    </row>
    <row r="26" spans="1:10" x14ac:dyDescent="0.2">
      <c r="A26" s="136" t="s">
        <v>25</v>
      </c>
      <c r="B26" s="386"/>
      <c r="C26" s="387"/>
      <c r="D26" s="168"/>
      <c r="E26" s="136" t="s">
        <v>24</v>
      </c>
      <c r="F26" s="388"/>
      <c r="G26" s="388"/>
      <c r="H26" s="167"/>
      <c r="I26" s="167"/>
      <c r="J26" s="167"/>
    </row>
    <row r="27" spans="1:10" ht="18.600000000000001" customHeight="1" x14ac:dyDescent="0.2">
      <c r="A27" s="169" t="s">
        <v>31</v>
      </c>
      <c r="B27" s="384"/>
      <c r="C27" s="385"/>
      <c r="D27" s="168"/>
      <c r="E27" s="136" t="s">
        <v>25</v>
      </c>
      <c r="F27" s="388"/>
      <c r="G27" s="388"/>
      <c r="H27" s="167"/>
      <c r="I27" s="167"/>
      <c r="J27" s="167"/>
    </row>
    <row r="28" spans="1:10" ht="27.6" customHeight="1" x14ac:dyDescent="0.2">
      <c r="A28" s="170" t="s">
        <v>30</v>
      </c>
      <c r="B28" s="386"/>
      <c r="C28" s="387"/>
      <c r="D28" s="168"/>
      <c r="E28" s="171"/>
      <c r="F28" s="172"/>
      <c r="G28" s="172"/>
      <c r="H28" s="167"/>
      <c r="I28" s="167"/>
      <c r="J28" s="167"/>
    </row>
    <row r="29" spans="1:10" ht="16.149999999999999" customHeight="1" x14ac:dyDescent="0.2">
      <c r="A29" s="169" t="s">
        <v>26</v>
      </c>
      <c r="B29" s="351"/>
      <c r="C29" s="352"/>
      <c r="D29" s="167"/>
      <c r="E29" s="167"/>
      <c r="F29" s="167"/>
      <c r="G29" s="167"/>
      <c r="H29" s="167"/>
      <c r="I29" s="167"/>
      <c r="J29" s="167"/>
    </row>
    <row r="30" spans="1:10" ht="15.6" customHeight="1" x14ac:dyDescent="0.2">
      <c r="A30" s="169" t="s">
        <v>27</v>
      </c>
      <c r="B30" s="384"/>
      <c r="C30" s="385"/>
      <c r="D30" s="167"/>
      <c r="E30" s="167"/>
      <c r="F30" s="167"/>
      <c r="G30" s="167"/>
      <c r="H30" s="167"/>
      <c r="I30" s="167"/>
      <c r="J30" s="167"/>
    </row>
    <row r="31" spans="1:10" x14ac:dyDescent="0.2">
      <c r="A31" s="167"/>
      <c r="B31" s="167"/>
      <c r="C31" s="167"/>
      <c r="D31" s="167"/>
      <c r="E31" s="167"/>
      <c r="F31" s="167"/>
      <c r="G31" s="167"/>
      <c r="H31" s="167"/>
      <c r="I31" s="167"/>
      <c r="J31" s="167"/>
    </row>
  </sheetData>
  <sheetProtection algorithmName="SHA-512" hashValue="RyNioeiasH+kq/baeAJK8Au4WCUi5cq8JQMU8IB72jXwBF0kiEe8Q+A033wwG+fHJk7Hvb8FJHVFg0xsNLk+mw==" saltValue="tIIlxIxe0QejuSS8tzMG9g==" spinCount="100000" sheet="1" objects="1" scenarios="1" selectLockedCells="1"/>
  <mergeCells count="26">
    <mergeCell ref="A8:J8"/>
    <mergeCell ref="A14:B14"/>
    <mergeCell ref="A20:B20"/>
    <mergeCell ref="A24:B24"/>
    <mergeCell ref="A16:B16"/>
    <mergeCell ref="A15:B15"/>
    <mergeCell ref="A17:B17"/>
    <mergeCell ref="A18:B18"/>
    <mergeCell ref="J11:J12"/>
    <mergeCell ref="A19:B19"/>
    <mergeCell ref="A22:B22"/>
    <mergeCell ref="A23:B23"/>
    <mergeCell ref="A21:B21"/>
    <mergeCell ref="H11:H12"/>
    <mergeCell ref="B1:C1"/>
    <mergeCell ref="B2:C2"/>
    <mergeCell ref="B4:C4"/>
    <mergeCell ref="B3:C3"/>
    <mergeCell ref="A6:J6"/>
    <mergeCell ref="B29:C29"/>
    <mergeCell ref="B30:C30"/>
    <mergeCell ref="B28:C28"/>
    <mergeCell ref="B27:C27"/>
    <mergeCell ref="F26:G26"/>
    <mergeCell ref="F27:G27"/>
    <mergeCell ref="B26:C26"/>
  </mergeCells>
  <conditionalFormatting sqref="B27">
    <cfRule type="cellIs" dxfId="103" priority="3" operator="equal">
      <formula>0</formula>
    </cfRule>
  </conditionalFormatting>
  <conditionalFormatting sqref="B29">
    <cfRule type="cellIs" dxfId="102" priority="2" operator="equal">
      <formula>0</formula>
    </cfRule>
  </conditionalFormatting>
  <conditionalFormatting sqref="B30">
    <cfRule type="cellIs" dxfId="101" priority="1" operator="equal">
      <formula>0</formula>
    </cfRule>
  </conditionalFormatting>
  <pageMargins left="0.19685039370078741" right="0.19685039370078741" top="0.39370078740157483" bottom="0.3937007874015748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15</vt:i4>
      </vt:variant>
    </vt:vector>
  </HeadingPairs>
  <TitlesOfParts>
    <vt:vector size="30" baseType="lpstr">
      <vt:lpstr>1. SOUHRNNÉ INFORMACE</vt:lpstr>
      <vt:lpstr>2. POUŽITÍ DOTACE_CELKEM</vt:lpstr>
      <vt:lpstr>2.a POUŽITÍ DOTACE-"Organizace"</vt:lpstr>
      <vt:lpstr>Organizace - Koneční příjemci</vt:lpstr>
      <vt:lpstr>2.b POUŽITÍ DOTACE-"TALENT"</vt:lpstr>
      <vt:lpstr>TALENT - Koneční příjemci </vt:lpstr>
      <vt:lpstr>2.c POUŽITÍ DOTACE-"REPRE"</vt:lpstr>
      <vt:lpstr>REPRE - Koneční příjemci </vt:lpstr>
      <vt:lpstr>3. FINANČNÍ VYPOŘÁDÁNÍ Vyhl.</vt:lpstr>
      <vt:lpstr>4. Naplnění účelu dotace_A</vt:lpstr>
      <vt:lpstr>4. Naplnění účelu dotace_B</vt:lpstr>
      <vt:lpstr>4. Naplnění účelu dotace_C</vt:lpstr>
      <vt:lpstr>5. Mzdy, DPP, DPČ, odvody</vt:lpstr>
      <vt:lpstr>6. OSVČ</vt:lpstr>
      <vt:lpstr>7. Přehled zdrojů</vt:lpstr>
      <vt:lpstr>'1. SOUHRNNÉ INFORMACE'!Oblast_tisku</vt:lpstr>
      <vt:lpstr>'2. POUŽITÍ DOTACE_CELKEM'!Oblast_tisku</vt:lpstr>
      <vt:lpstr>'2.a POUŽITÍ DOTACE-"Organizace"'!Oblast_tisku</vt:lpstr>
      <vt:lpstr>'2.b POUŽITÍ DOTACE-"TALENT"'!Oblast_tisku</vt:lpstr>
      <vt:lpstr>'2.c POUŽITÍ DOTACE-"REPRE"'!Oblast_tisku</vt:lpstr>
      <vt:lpstr>'3. FINANČNÍ VYPOŘÁDÁNÍ Vyhl.'!Oblast_tisku</vt:lpstr>
      <vt:lpstr>'4. Naplnění účelu dotace_A'!Oblast_tisku</vt:lpstr>
      <vt:lpstr>'4. Naplnění účelu dotace_B'!Oblast_tisku</vt:lpstr>
      <vt:lpstr>'4. Naplnění účelu dotace_C'!Oblast_tisku</vt:lpstr>
      <vt:lpstr>'5. Mzdy, DPP, DPČ, odvody'!Oblast_tisku</vt:lpstr>
      <vt:lpstr>'6. OSVČ'!Oblast_tisku</vt:lpstr>
      <vt:lpstr>'7. Přehled zdrojů'!Oblast_tisku</vt:lpstr>
      <vt:lpstr>'Organizace - Koneční příjemci'!Oblast_tisku</vt:lpstr>
      <vt:lpstr>'REPRE - Koneční příjemci '!Oblast_tisku</vt:lpstr>
      <vt:lpstr>'TALENT - Koneční příjemci 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 Kabourkova</dc:creator>
  <cp:keywords/>
  <dc:description/>
  <cp:lastModifiedBy>Šlajchrt Martin</cp:lastModifiedBy>
  <cp:revision/>
  <cp:lastPrinted>2022-01-01T14:28:19Z</cp:lastPrinted>
  <dcterms:created xsi:type="dcterms:W3CDTF">2021-11-13T18:08:13Z</dcterms:created>
  <dcterms:modified xsi:type="dcterms:W3CDTF">2023-01-23T13:26:51Z</dcterms:modified>
  <cp:category/>
  <cp:contentStatus/>
</cp:coreProperties>
</file>