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\Documents\+++\smazat\0119\"/>
    </mc:Choice>
  </mc:AlternateContent>
  <xr:revisionPtr revIDLastSave="0" documentId="13_ncr:1_{AD6655F4-8817-451F-AC5D-A12FA026F2B0}" xr6:coauthVersionLast="47" xr6:coauthVersionMax="47" xr10:uidLastSave="{00000000-0000-0000-0000-000000000000}"/>
  <workbookProtection workbookAlgorithmName="SHA-512" workbookHashValue="jOgahOhNDHSGqNLwCtFV8UAlkdV3wxiKv29kQIXRR1VOOnK7UR90WA8Vo4THklWXaXxThKACeU4B1kmWcQe4+w==" workbookSaltValue="6THsHFV3DoNJtViSuwqCQA==" workbookSpinCount="100000" lockStructure="1"/>
  <bookViews>
    <workbookView xWindow="-38520" yWindow="-120" windowWidth="38640" windowHeight="212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7" i="2" l="1"/>
  <c r="B114" i="2"/>
  <c r="B111" i="2"/>
  <c r="B108" i="2"/>
  <c r="B105" i="2"/>
  <c r="B102" i="2"/>
  <c r="B97" i="2"/>
  <c r="B52" i="2" l="1"/>
  <c r="B159" i="2"/>
  <c r="B156" i="2"/>
  <c r="B153" i="2"/>
  <c r="B150" i="2"/>
  <c r="B147" i="2"/>
  <c r="B144" i="2"/>
  <c r="B162" i="2" l="1"/>
  <c r="B119" i="2"/>
  <c r="B118" i="2"/>
  <c r="B121" i="2" s="1"/>
  <c r="B122" i="2" s="1"/>
  <c r="B137" i="2" l="1"/>
  <c r="B151" i="2" l="1"/>
  <c r="B148" i="2"/>
  <c r="B145" i="2"/>
  <c r="B157" i="2"/>
  <c r="B154" i="2"/>
  <c r="B160" i="2"/>
  <c r="B136" i="2"/>
  <c r="B163" i="2" s="1"/>
  <c r="B164" i="2" s="1"/>
  <c r="B133" i="2"/>
  <c r="B155" i="2" l="1"/>
  <c r="B161" i="2"/>
  <c r="B158" i="2"/>
  <c r="B152" i="2"/>
  <c r="B149" i="2"/>
  <c r="B146" i="2"/>
  <c r="B138" i="2"/>
  <c r="B51" i="2" l="1"/>
  <c r="B50" i="2"/>
  <c r="B49" i="2"/>
  <c r="B139" i="2" l="1"/>
  <c r="B141" i="2" s="1"/>
</calcChain>
</file>

<file path=xl/sharedStrings.xml><?xml version="1.0" encoding="utf-8"?>
<sst xmlns="http://schemas.openxmlformats.org/spreadsheetml/2006/main" count="258" uniqueCount="214">
  <si>
    <t>Akce</t>
  </si>
  <si>
    <t>Vyplní žadatel</t>
  </si>
  <si>
    <t>Název akce</t>
  </si>
  <si>
    <t>Sportovní odvětví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</si>
  <si>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</si>
  <si>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</si>
  <si>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</si>
  <si>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</si>
  <si>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</si>
  <si>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</si>
  <si>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</si>
  <si>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</si>
  <si>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</si>
  <si>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</si>
  <si>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</si>
  <si>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</si>
  <si>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</si>
  <si>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</si>
  <si>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</si>
  <si>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</si>
  <si>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</si>
  <si>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</si>
  <si>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</si>
  <si>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</si>
  <si>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</si>
  <si>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</si>
  <si>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</si>
  <si>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</si>
  <si>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</si>
  <si>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</si>
  <si>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</si>
  <si>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</si>
  <si>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</si>
  <si>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</si>
  <si>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</si>
  <si>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</si>
  <si>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</si>
  <si>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</si>
  <si>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</si>
  <si>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</si>
  <si>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</si>
  <si>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</si>
  <si>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</si>
  <si>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</si>
  <si>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</si>
  <si>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</si>
  <si>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</si>
  <si>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</si>
  <si>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</si>
  <si>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</si>
  <si>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</si>
  <si>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</si>
  <si>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</si>
  <si>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</si>
  <si>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</si>
  <si>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</si>
  <si>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</si>
  <si>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</si>
  <si>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</si>
  <si>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</si>
  <si>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</si>
  <si>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</si>
  <si>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</si>
  <si>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</si>
  <si>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</si>
  <si>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</si>
  <si>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</si>
  <si>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</si>
  <si>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</si>
  <si>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</si>
  <si>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</si>
  <si>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</si>
  <si>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</si>
  <si>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</si>
  <si>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</si>
  <si>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</si>
  <si>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</si>
  <si>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</si>
  <si>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</si>
  <si>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</si>
  <si>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</si>
  <si>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</si>
  <si>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</si>
  <si>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 xml:space="preserve">z toho způsobilé mandatorní výdaje spojené s organizací akce 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</si>
  <si>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</si>
  <si>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</si>
  <si>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</si>
  <si>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</si>
  <si>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</si>
  <si>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</si>
  <si>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</si>
  <si>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</si>
  <si>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</si>
  <si>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</si>
  <si>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</si>
  <si>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</si>
  <si>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</si>
  <si>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</si>
  <si>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</si>
  <si>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</si>
  <si>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</si>
  <si>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</si>
  <si>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</si>
  <si>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</si>
  <si>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</si>
  <si>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</si>
  <si>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</si>
  <si>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</si>
  <si>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</si>
  <si>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</si>
  <si>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</si>
  <si>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</si>
  <si>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</si>
  <si>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</si>
  <si>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</si>
  <si>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</si>
  <si>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</si>
  <si>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</si>
  <si>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</si>
  <si>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</si>
  <si>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</si>
  <si>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</si>
  <si>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</si>
  <si>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</si>
  <si>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</si>
  <si>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</si>
  <si>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</si>
  <si>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</si>
  <si>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Ano / Ne</t>
  </si>
  <si>
    <t>Kraj</t>
  </si>
  <si>
    <t xml:space="preserve">Umístění českých reprezentantů na posledních akcích </t>
  </si>
  <si>
    <t>měsíc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</si>
  <si>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</si>
  <si>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</si>
  <si>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</si>
  <si>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</si>
  <si>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</si>
  <si>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</si>
  <si>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</si>
  <si>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</si>
  <si>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</si>
  <si>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</si>
  <si>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</si>
  <si>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</si>
  <si>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</si>
  <si>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</si>
  <si>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</si>
  <si>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</si>
  <si>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</si>
  <si>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</si>
  <si>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</si>
  <si>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</si>
  <si>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</si>
  <si>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</si>
  <si>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</si>
  <si>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</si>
  <si>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</si>
  <si>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</si>
  <si>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</si>
  <si>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</si>
  <si>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</si>
  <si>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</si>
  <si>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</si>
  <si>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</si>
  <si>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</si>
  <si>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</si>
  <si>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</si>
  <si>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národní šampionát</t>
  </si>
  <si>
    <t>1x za dva roky / jedna destinace</t>
  </si>
  <si>
    <t>Ústecký kraj</t>
  </si>
  <si>
    <t>regionální akce</t>
  </si>
  <si>
    <t>1x za tři a více let / různé destinace</t>
  </si>
  <si>
    <t>Liberecký kraj</t>
  </si>
  <si>
    <t>1x za tři a více let / jedna destinace</t>
  </si>
  <si>
    <t>Královéhradecký kraj</t>
  </si>
  <si>
    <t>jednorázová neopakovatelná akce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</si>
  <si>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</si>
  <si>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</si>
  <si>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</si>
  <si>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</si>
  <si>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</si>
  <si>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</si>
  <si>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</si>
  <si>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</si>
  <si>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</si>
  <si>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</si>
  <si>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</si>
  <si>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</si>
  <si>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</si>
  <si>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</si>
  <si>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</si>
  <si>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</si>
  <si>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pozn. uveďte pouze číslo bez tečky (v případě VSA, jejichž pořadatelství je přidělováno příslušnou mezinárodní organizací, uveďte i předchozí ročníky dané VSA konané v zahraniční)</t>
  </si>
  <si>
    <t>pozn. přesné datum uvádějte v celém dokumentu ve tvaru DD.MM.RRRR</t>
  </si>
  <si>
    <t>pozn. uveďte např. počet hracíh/závodních dní nebo počet zápasů/závodů</t>
  </si>
  <si>
    <t xml:space="preserve">pozn. vypočtenou částku dotace vložte do elektronického formuláře žádosti </t>
  </si>
  <si>
    <t>pozn. název a ročník akce vypište, u ostatních položek vyberte z rozevíracího seznamu</t>
  </si>
  <si>
    <t>pozn. vyberte 3x z rozervíracího seznamu</t>
  </si>
  <si>
    <t>pozn. uveďte celkový počet diváků</t>
  </si>
  <si>
    <t>pozn. počet diváků ze zahraničí (z celkového počtu)</t>
  </si>
  <si>
    <t>pozn. počet diváků z Česka (z celkového počtu)</t>
  </si>
  <si>
    <t>pozn. termín konání akce musí být v souladu s údaji v elektronickém formuláři žádosti</t>
  </si>
  <si>
    <t>Kategorie sportu (paralympijský / neparalympijský)</t>
  </si>
  <si>
    <t>Umístění českého zástupce na pódiu / medaile (1. - 3. místo)</t>
  </si>
  <si>
    <t>Paralympijský / neparalympijský sport</t>
  </si>
  <si>
    <t>paralympijský</t>
  </si>
  <si>
    <t>neparalympijský</t>
  </si>
  <si>
    <t>paralympijské hry</t>
  </si>
  <si>
    <t>deaflympijské hry</t>
  </si>
  <si>
    <t>global games</t>
  </si>
  <si>
    <t>pozn. jedná se o náklady, kterými je podmíněno pořádání akce mezinárodní autoritou udělující pořádání akce a bez kterých by akci nebylo možné uspořádat (např. poplatek mezinárodní federaci, ubytování v určité kategorii hotelu daný předpisem, bezpečnostní služba apod.</t>
  </si>
  <si>
    <t>pozn. NSA může určit specifické druhy nákladů, které nebude možné zařadit mezi způsobilé náklady. O tyto náklady je nutné celkové náklady v této skupině nákladů ponížit. Pokud takové druhy nákladů nejsou určeny, zapište celou částku celkových nákladů v této skupině</t>
  </si>
  <si>
    <t>pozn. maximálně 15 % z celkových způsobilých nákladů</t>
  </si>
  <si>
    <t>Příloha č. 24.2 Formulář Vstupní informace o akci Výzvy 1/2023 - PARASPORT Významné sportovní akce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</si>
</sst>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  <numFmt numFmtId="169" formatCode="d/m/yyyy;@"/>
  </numFmts>
  <fonts count="16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Protection="1">
      <protection locked="0" hidden="1"/>
    </xf>
    <xf numFmtId="3" fontId="1" fillId="0" borderId="3" xfId="0" applyNumberFormat="1" applyFont="1" applyBorder="1" applyAlignment="1" applyProtection="1">
      <alignment horizontal="center"/>
      <protection locked="0" hidden="1"/>
    </xf>
    <xf numFmtId="3" fontId="0" fillId="0" borderId="3" xfId="0" applyNumberFormat="1" applyBorder="1" applyAlignment="1" applyProtection="1">
      <alignment horizontal="center"/>
      <protection locked="0" hidden="1"/>
    </xf>
    <xf numFmtId="3" fontId="0" fillId="0" borderId="6" xfId="0" applyNumberFormat="1" applyBorder="1" applyAlignment="1" applyProtection="1">
      <alignment horizontal="center"/>
      <protection locked="0" hidden="1"/>
    </xf>
    <xf numFmtId="1" fontId="0" fillId="0" borderId="3" xfId="0" applyNumberFormat="1" applyBorder="1" applyAlignment="1" applyProtection="1">
      <alignment horizontal="center"/>
      <protection locked="0" hidden="1"/>
    </xf>
    <xf numFmtId="3" fontId="0" fillId="0" borderId="25" xfId="0" applyNumberFormat="1" applyBorder="1" applyAlignment="1" applyProtection="1">
      <alignment horizontal="center"/>
      <protection locked="0" hidden="1"/>
    </xf>
    <xf numFmtId="3" fontId="0" fillId="0" borderId="29" xfId="0" applyNumberFormat="1" applyBorder="1" applyAlignment="1" applyProtection="1">
      <alignment horizontal="center"/>
      <protection locked="0" hidden="1"/>
    </xf>
    <xf numFmtId="3" fontId="0" fillId="0" borderId="9" xfId="0" applyNumberFormat="1" applyBorder="1" applyAlignment="1" applyProtection="1">
      <alignment horizontal="center"/>
      <protection locked="0" hidden="1"/>
    </xf>
    <xf numFmtId="3" fontId="1" fillId="0" borderId="25" xfId="0" applyNumberFormat="1" applyFont="1" applyBorder="1" applyAlignment="1" applyProtection="1">
      <alignment horizontal="center"/>
      <protection locked="0" hidden="1"/>
    </xf>
    <xf numFmtId="3" fontId="2" fillId="0" borderId="3" xfId="0" applyNumberFormat="1" applyFont="1" applyBorder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3" fontId="0" fillId="0" borderId="27" xfId="0" applyNumberFormat="1" applyBorder="1" applyAlignment="1" applyProtection="1">
      <alignment horizontal="center"/>
      <protection locked="0" hidden="1"/>
    </xf>
    <xf numFmtId="3" fontId="0" fillId="0" borderId="13" xfId="0" applyNumberFormat="1" applyBorder="1" applyAlignment="1" applyProtection="1">
      <alignment horizontal="center"/>
      <protection locked="0" hidden="1"/>
    </xf>
    <xf numFmtId="3" fontId="0" fillId="0" borderId="0" xfId="0" applyNumberFormat="1" applyAlignment="1" applyProtection="1">
      <alignment horizontal="center"/>
      <protection locked="0" hidden="1"/>
    </xf>
    <xf numFmtId="3" fontId="2" fillId="0" borderId="6" xfId="0" applyNumberFormat="1" applyFont="1" applyBorder="1" applyAlignment="1" applyProtection="1">
      <alignment horizontal="center"/>
      <protection locked="0" hidden="1"/>
    </xf>
    <xf numFmtId="3" fontId="0" fillId="0" borderId="15" xfId="0" applyNumberFormat="1" applyBorder="1" applyAlignment="1" applyProtection="1">
      <alignment horizontal="center"/>
      <protection locked="0" hidden="1"/>
    </xf>
    <xf numFmtId="3" fontId="0" fillId="0" borderId="8" xfId="0" applyNumberFormat="1" applyBorder="1" applyAlignment="1" applyProtection="1">
      <alignment horizontal="center"/>
      <protection locked="0" hidden="1"/>
    </xf>
    <xf numFmtId="3" fontId="2" fillId="0" borderId="13" xfId="0" applyNumberFormat="1" applyFont="1" applyBorder="1" applyAlignment="1" applyProtection="1">
      <alignment horizontal="center"/>
      <protection locked="0" hidden="1"/>
    </xf>
    <xf numFmtId="166" fontId="0" fillId="0" borderId="8" xfId="1" applyNumberFormat="1" applyFont="1" applyBorder="1" applyAlignment="1" applyProtection="1">
      <alignment horizontal="center"/>
      <protection locked="0" hidden="1"/>
    </xf>
    <xf numFmtId="166" fontId="0" fillId="0" borderId="3" xfId="1" applyNumberFormat="1" applyFont="1" applyBorder="1" applyAlignment="1" applyProtection="1">
      <alignment horizontal="center"/>
      <protection locked="0" hidden="1"/>
    </xf>
    <xf numFmtId="166" fontId="0" fillId="0" borderId="25" xfId="1" applyNumberFormat="1" applyFont="1" applyBorder="1" applyAlignment="1" applyProtection="1">
      <alignment horizontal="center"/>
      <protection locked="0" hidden="1"/>
    </xf>
    <xf numFmtId="0" fontId="11" fillId="0" borderId="0" xfId="0" applyFont="1" applyProtection="1"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8" fillId="0" borderId="0" xfId="0" applyFont="1" applyProtection="1"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Protection="1">
      <protection hidden="1"/>
    </xf>
    <xf numFmtId="3" fontId="1" fillId="2" borderId="1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1"/>
      <protection hidden="1"/>
    </xf>
    <xf numFmtId="0" fontId="0" fillId="0" borderId="24" xfId="0" applyBorder="1" applyProtection="1"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7" xfId="0" applyBorder="1" applyProtection="1"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0" fillId="0" borderId="26" xfId="0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12" xfId="0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4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left" indent="2"/>
      <protection hidden="1"/>
    </xf>
    <xf numFmtId="0" fontId="2" fillId="0" borderId="5" xfId="0" applyFont="1" applyBorder="1" applyAlignment="1" applyProtection="1">
      <alignment horizontal="left" indent="2"/>
      <protection hidden="1"/>
    </xf>
    <xf numFmtId="0" fontId="0" fillId="0" borderId="14" xfId="0" applyBorder="1" applyAlignment="1" applyProtection="1">
      <alignment horizontal="left" indent="2"/>
      <protection hidden="1"/>
    </xf>
    <xf numFmtId="0" fontId="4" fillId="0" borderId="7" xfId="0" applyFont="1" applyBorder="1" applyProtection="1">
      <protection hidden="1"/>
    </xf>
    <xf numFmtId="0" fontId="2" fillId="0" borderId="12" xfId="0" applyFont="1" applyBorder="1" applyAlignment="1" applyProtection="1">
      <alignment horizontal="left" indent="2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1" fillId="2" borderId="19" xfId="0" applyFont="1" applyFill="1" applyBorder="1" applyProtection="1">
      <protection hidden="1"/>
    </xf>
    <xf numFmtId="0" fontId="1" fillId="0" borderId="2" xfId="0" applyFont="1" applyBorder="1" applyProtection="1"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10" fillId="0" borderId="5" xfId="0" applyFont="1" applyBorder="1" applyProtection="1">
      <protection hidden="1"/>
    </xf>
    <xf numFmtId="0" fontId="2" fillId="0" borderId="21" xfId="0" applyFont="1" applyBorder="1" applyAlignment="1" applyProtection="1">
      <alignment horizontal="left" indent="1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1" fillId="0" borderId="16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7" fontId="0" fillId="0" borderId="0" xfId="3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1" fillId="2" borderId="11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" fillId="2" borderId="20" xfId="0" applyNumberFormat="1" applyFont="1" applyFill="1" applyBorder="1" applyAlignment="1" applyProtection="1">
      <alignment horizontal="center"/>
      <protection hidden="1"/>
    </xf>
    <xf numFmtId="166" fontId="0" fillId="3" borderId="3" xfId="1" applyNumberFormat="1" applyFont="1" applyFill="1" applyBorder="1" applyAlignment="1" applyProtection="1">
      <alignment horizontal="center"/>
      <protection hidden="1"/>
    </xf>
    <xf numFmtId="166" fontId="2" fillId="3" borderId="3" xfId="1" applyNumberFormat="1" applyFont="1" applyFill="1" applyBorder="1" applyAlignment="1" applyProtection="1">
      <alignment horizontal="center"/>
      <protection hidden="1"/>
    </xf>
    <xf numFmtId="166" fontId="5" fillId="3" borderId="3" xfId="1" applyNumberFormat="1" applyFont="1" applyFill="1" applyBorder="1" applyAlignment="1" applyProtection="1">
      <alignment horizontal="center"/>
      <protection hidden="1"/>
    </xf>
    <xf numFmtId="166" fontId="7" fillId="0" borderId="6" xfId="1" applyNumberFormat="1" applyFont="1" applyFill="1" applyBorder="1" applyAlignment="1" applyProtection="1">
      <alignment horizontal="center"/>
      <protection hidden="1"/>
    </xf>
    <xf numFmtId="166" fontId="9" fillId="3" borderId="13" xfId="1" applyNumberFormat="1" applyFont="1" applyFill="1" applyBorder="1" applyAlignment="1" applyProtection="1">
      <alignment horizontal="center" vertical="center" wrapText="1"/>
      <protection hidden="1"/>
    </xf>
    <xf numFmtId="166" fontId="1" fillId="3" borderId="8" xfId="1" applyNumberFormat="1" applyFont="1" applyFill="1" applyBorder="1" applyAlignment="1" applyProtection="1">
      <alignment horizontal="center"/>
      <protection hidden="1"/>
    </xf>
    <xf numFmtId="166" fontId="10" fillId="0" borderId="9" xfId="1" applyNumberFormat="1" applyFont="1" applyFill="1" applyBorder="1" applyAlignment="1" applyProtection="1">
      <alignment horizontal="center"/>
      <protection hidden="1"/>
    </xf>
    <xf numFmtId="166" fontId="4" fillId="3" borderId="23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3" fontId="1" fillId="2" borderId="20" xfId="0" applyNumberFormat="1" applyFont="1" applyFill="1" applyBorder="1" applyAlignment="1" applyProtection="1">
      <alignment horizontal="center" vertical="center"/>
      <protection hidden="1"/>
    </xf>
    <xf numFmtId="166" fontId="0" fillId="3" borderId="8" xfId="1" applyNumberFormat="1" applyFont="1" applyFill="1" applyBorder="1" applyAlignment="1" applyProtection="1">
      <alignment horizontal="center" vertical="center"/>
      <protection hidden="1"/>
    </xf>
    <xf numFmtId="165" fontId="0" fillId="3" borderId="3" xfId="2" applyNumberFormat="1" applyFont="1" applyFill="1" applyBorder="1" applyAlignment="1" applyProtection="1">
      <alignment horizontal="center" vertical="center"/>
      <protection hidden="1"/>
    </xf>
    <xf numFmtId="165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166" fontId="0" fillId="3" borderId="25" xfId="1" applyNumberFormat="1" applyFont="1" applyFill="1" applyBorder="1" applyAlignment="1" applyProtection="1">
      <alignment horizontal="center" vertical="center"/>
      <protection hidden="1"/>
    </xf>
    <xf numFmtId="166" fontId="1" fillId="3" borderId="25" xfId="1" applyNumberFormat="1" applyFont="1" applyFill="1" applyBorder="1" applyAlignment="1" applyProtection="1">
      <alignment horizontal="center" vertical="center"/>
      <protection hidden="1"/>
    </xf>
    <xf numFmtId="165" fontId="1" fillId="3" borderId="8" xfId="2" applyNumberFormat="1" applyFont="1" applyFill="1" applyBorder="1" applyAlignment="1" applyProtection="1">
      <alignment horizontal="center" vertical="center"/>
      <protection hidden="1"/>
    </xf>
    <xf numFmtId="166" fontId="1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7" fontId="0" fillId="0" borderId="0" xfId="3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9" fontId="3" fillId="0" borderId="0" xfId="2" applyFont="1" applyAlignment="1" applyProtection="1">
      <alignment horizontal="center"/>
      <protection hidden="1"/>
    </xf>
    <xf numFmtId="9" fontId="1" fillId="0" borderId="0" xfId="2" applyFont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locked="0"/>
    </xf>
    <xf numFmtId="3" fontId="15" fillId="3" borderId="8" xfId="0" applyNumberFormat="1" applyFont="1" applyFill="1" applyBorder="1" applyAlignment="1" applyProtection="1">
      <alignment horizontal="center"/>
      <protection hidden="1"/>
    </xf>
    <xf numFmtId="3" fontId="15" fillId="5" borderId="13" xfId="0" applyNumberFormat="1" applyFont="1" applyFill="1" applyBorder="1" applyAlignment="1" applyProtection="1">
      <alignment horizontal="center"/>
      <protection hidden="1"/>
    </xf>
    <xf numFmtId="3" fontId="15" fillId="3" borderId="3" xfId="0" applyNumberFormat="1" applyFont="1" applyFill="1" applyBorder="1" applyAlignment="1" applyProtection="1">
      <alignment horizontal="center"/>
      <protection hidden="1"/>
    </xf>
    <xf numFmtId="165" fontId="0" fillId="3" borderId="18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" fontId="0" fillId="3" borderId="6" xfId="0" applyNumberFormat="1" applyFill="1" applyBorder="1" applyAlignment="1" applyProtection="1">
      <alignment horizontal="center"/>
      <protection hidden="1"/>
    </xf>
    <xf numFmtId="3" fontId="1" fillId="2" borderId="8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right" vertical="center"/>
      <protection hidden="1"/>
    </xf>
    <xf numFmtId="0" fontId="1" fillId="4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165" fontId="2" fillId="5" borderId="6" xfId="0" applyNumberFormat="1" applyFont="1" applyFill="1" applyBorder="1" applyAlignment="1" applyProtection="1">
      <alignment horizontal="center"/>
      <protection hidden="1"/>
    </xf>
    <xf numFmtId="166" fontId="1" fillId="3" borderId="17" xfId="1" applyNumberFormat="1" applyFont="1" applyFill="1" applyBorder="1" applyAlignment="1" applyProtection="1">
      <alignment horizontal="center"/>
      <protection hidden="1"/>
    </xf>
    <xf numFmtId="169" fontId="0" fillId="0" borderId="3" xfId="0" applyNumberFormat="1" applyBorder="1" applyAlignment="1" applyProtection="1">
      <alignment horizontal="center"/>
      <protection locked="0" hidden="1"/>
    </xf>
    <xf numFmtId="169" fontId="0" fillId="0" borderId="6" xfId="0" applyNumberFormat="1" applyBorder="1" applyAlignment="1" applyProtection="1">
      <alignment horizontal="center"/>
      <protection locked="0" hidden="1"/>
    </xf>
    <xf numFmtId="169" fontId="0" fillId="0" borderId="27" xfId="0" applyNumberFormat="1" applyBorder="1" applyAlignment="1" applyProtection="1">
      <alignment horizontal="center"/>
      <protection locked="0" hidden="1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26377</xdr:colOff>
      <xdr:row>0</xdr:row>
      <xdr:rowOff>84992</xdr:rowOff>
    </xdr:from>
    <xdr:to>
      <xdr:col>0</xdr:col>
      <xdr:colOff>1454815</xdr:colOff>
      <xdr:row>0</xdr:row>
      <xdr:rowOff>572671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7" y="84992"/>
          <a:ext cx="1428438" cy="487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CN165"/>
  <sheetViews>
    <sheetView showGridLines="0" tabSelected="1" zoomScale="130" zoomScaleNormal="130" workbookViewId="0">
      <pane ySplit="1" topLeftCell="A46" activePane="bottomLeft" state="frozen"/>
      <selection activeCell="B9" sqref="B9"/>
      <selection pane="bottomLeft" activeCell="B36" sqref="B36:B37"/>
    </sheetView>
  </sheetViews>
  <sheetFormatPr defaultRowHeight="12.75" x14ac:dyDescent="0.2"/>
  <cols>
    <col min="1" max="1" width="87.1640625" style="26" customWidth="1"/>
    <col min="2" max="2" width="54.5" style="14" customWidth="1"/>
    <col min="3" max="3" width="66.1640625" style="26" customWidth="1"/>
    <col min="4" max="92" width="9.33203125" style="26"/>
    <col min="93" max="16384" width="9.33203125" style="1"/>
  </cols>
  <sheetData>
    <row r="1" spans="1:3" s="26" customFormat="1" ht="46.5" customHeight="1" x14ac:dyDescent="0.2">
      <c r="A1" s="114"/>
      <c r="B1" s="115" t="s">
        <v>213</v>
      </c>
    </row>
    <row r="2" spans="1:3" s="26" customFormat="1" ht="25.5" x14ac:dyDescent="0.2">
      <c r="A2" s="31" t="s">
        <v>0</v>
      </c>
      <c r="B2" s="113" t="s">
        <v>1</v>
      </c>
      <c r="C2" s="116" t="s">
        <v>196</v>
      </c>
    </row>
    <row r="3" spans="1:3" x14ac:dyDescent="0.2">
      <c r="A3" s="28" t="s">
        <v>2</v>
      </c>
      <c r="B3" s="2"/>
    </row>
    <row r="4" spans="1:3" x14ac:dyDescent="0.2">
      <c r="A4" s="28" t="s">
        <v>3</v>
      </c>
      <c r="B4" s="2"/>
    </row>
    <row r="5" spans="1:3" x14ac:dyDescent="0.2">
      <c r="A5" s="28" t="s">
        <v>202</v>
      </c>
      <c r="B5" s="3"/>
    </row>
    <row r="6" spans="1:3" x14ac:dyDescent="0.2">
      <c r="A6" s="28" t="s">
        <v>4</v>
      </c>
      <c r="B6" s="3"/>
    </row>
    <row r="7" spans="1:3" x14ac:dyDescent="0.2">
      <c r="A7" s="28" t="s">
        <v>5</v>
      </c>
      <c r="B7" s="3"/>
    </row>
    <row r="8" spans="1:3" ht="38.25" x14ac:dyDescent="0.2">
      <c r="A8" s="63" t="s">
        <v>6</v>
      </c>
      <c r="B8" s="3"/>
      <c r="C8" s="116" t="s">
        <v>192</v>
      </c>
    </row>
    <row r="9" spans="1:3" x14ac:dyDescent="0.2">
      <c r="A9" s="28" t="s">
        <v>7</v>
      </c>
      <c r="B9" s="3"/>
    </row>
    <row r="10" spans="1:3" x14ac:dyDescent="0.2">
      <c r="A10" s="29" t="s">
        <v>8</v>
      </c>
      <c r="B10" s="4"/>
    </row>
    <row r="11" spans="1:3" ht="13.5" thickBot="1" x14ac:dyDescent="0.25">
      <c r="A11" s="29" t="s">
        <v>9</v>
      </c>
      <c r="B11" s="4"/>
    </row>
    <row r="12" spans="1:3" ht="13.5" thickBot="1" x14ac:dyDescent="0.25">
      <c r="A12" s="30"/>
      <c r="B12" s="78"/>
    </row>
    <row r="13" spans="1:3" x14ac:dyDescent="0.2">
      <c r="A13" s="31" t="s">
        <v>10</v>
      </c>
      <c r="B13" s="27" t="s">
        <v>1</v>
      </c>
    </row>
    <row r="14" spans="1:3" x14ac:dyDescent="0.2">
      <c r="A14" s="28" t="s">
        <v>11</v>
      </c>
      <c r="B14" s="5"/>
    </row>
    <row r="15" spans="1:3" x14ac:dyDescent="0.2">
      <c r="A15" s="28" t="s">
        <v>12</v>
      </c>
      <c r="B15" s="3"/>
    </row>
    <row r="16" spans="1:3" x14ac:dyDescent="0.2">
      <c r="A16" s="120" t="s">
        <v>13</v>
      </c>
      <c r="B16" s="123"/>
      <c r="C16" s="117" t="s">
        <v>193</v>
      </c>
    </row>
    <row r="17" spans="1:4" ht="25.5" x14ac:dyDescent="0.2">
      <c r="A17" s="120" t="s">
        <v>14</v>
      </c>
      <c r="B17" s="123"/>
      <c r="C17" s="116" t="s">
        <v>201</v>
      </c>
      <c r="D17" s="69"/>
    </row>
    <row r="18" spans="1:4" x14ac:dyDescent="0.2">
      <c r="A18" s="32" t="s">
        <v>15</v>
      </c>
      <c r="B18" s="5"/>
    </row>
    <row r="19" spans="1:4" x14ac:dyDescent="0.2">
      <c r="A19" s="28" t="s">
        <v>16</v>
      </c>
      <c r="B19" s="3"/>
    </row>
    <row r="20" spans="1:4" x14ac:dyDescent="0.2">
      <c r="A20" s="32" t="s">
        <v>17</v>
      </c>
      <c r="B20" s="123"/>
    </row>
    <row r="21" spans="1:4" ht="13.5" thickBot="1" x14ac:dyDescent="0.25">
      <c r="A21" s="33" t="s">
        <v>18</v>
      </c>
      <c r="B21" s="124"/>
    </row>
    <row r="22" spans="1:4" ht="13.5" thickTop="1" x14ac:dyDescent="0.2">
      <c r="A22" s="34" t="s">
        <v>19</v>
      </c>
      <c r="B22" s="6"/>
    </row>
    <row r="23" spans="1:4" x14ac:dyDescent="0.2">
      <c r="A23" s="32" t="s">
        <v>20</v>
      </c>
      <c r="B23" s="3"/>
    </row>
    <row r="24" spans="1:4" x14ac:dyDescent="0.2">
      <c r="A24" s="32" t="s">
        <v>21</v>
      </c>
      <c r="B24" s="123"/>
    </row>
    <row r="25" spans="1:4" ht="13.5" thickBot="1" x14ac:dyDescent="0.25">
      <c r="A25" s="35" t="s">
        <v>22</v>
      </c>
      <c r="B25" s="125"/>
    </row>
    <row r="26" spans="1:4" ht="13.5" thickTop="1" x14ac:dyDescent="0.2">
      <c r="A26" s="34" t="s">
        <v>23</v>
      </c>
      <c r="B26" s="6"/>
    </row>
    <row r="27" spans="1:4" x14ac:dyDescent="0.2">
      <c r="A27" s="32" t="s">
        <v>24</v>
      </c>
      <c r="B27" s="3"/>
    </row>
    <row r="28" spans="1:4" x14ac:dyDescent="0.2">
      <c r="A28" s="32" t="s">
        <v>25</v>
      </c>
      <c r="B28" s="123"/>
    </row>
    <row r="29" spans="1:4" ht="13.5" thickBot="1" x14ac:dyDescent="0.25">
      <c r="A29" s="35" t="s">
        <v>26</v>
      </c>
      <c r="B29" s="125"/>
    </row>
    <row r="30" spans="1:4" ht="13.5" thickTop="1" x14ac:dyDescent="0.2">
      <c r="A30" s="34" t="s">
        <v>27</v>
      </c>
      <c r="B30" s="7"/>
    </row>
    <row r="31" spans="1:4" x14ac:dyDescent="0.2">
      <c r="A31" s="32" t="s">
        <v>28</v>
      </c>
      <c r="B31" s="3"/>
    </row>
    <row r="32" spans="1:4" x14ac:dyDescent="0.2">
      <c r="A32" s="32" t="s">
        <v>29</v>
      </c>
      <c r="B32" s="124"/>
    </row>
    <row r="33" spans="1:92" ht="13.5" thickBot="1" x14ac:dyDescent="0.25">
      <c r="A33" s="35" t="s">
        <v>30</v>
      </c>
      <c r="B33" s="125"/>
    </row>
    <row r="34" spans="1:92" ht="13.5" thickTop="1" x14ac:dyDescent="0.2">
      <c r="A34" s="36" t="s">
        <v>31</v>
      </c>
      <c r="B34" s="8"/>
    </row>
    <row r="35" spans="1:92" x14ac:dyDescent="0.2">
      <c r="A35" s="32" t="s">
        <v>32</v>
      </c>
      <c r="B35" s="3"/>
    </row>
    <row r="36" spans="1:92" x14ac:dyDescent="0.2">
      <c r="A36" s="32" t="s">
        <v>33</v>
      </c>
      <c r="B36" s="124"/>
    </row>
    <row r="37" spans="1:92" ht="13.5" thickBot="1" x14ac:dyDescent="0.25">
      <c r="A37" s="32" t="s">
        <v>34</v>
      </c>
      <c r="B37" s="124"/>
    </row>
    <row r="38" spans="1:92" ht="13.5" thickBot="1" x14ac:dyDescent="0.25">
      <c r="A38" s="30"/>
      <c r="B38" s="78"/>
    </row>
    <row r="39" spans="1:92" x14ac:dyDescent="0.2">
      <c r="A39" s="31" t="s">
        <v>35</v>
      </c>
      <c r="B39" s="27" t="s">
        <v>1</v>
      </c>
    </row>
    <row r="40" spans="1:92" ht="13.5" thickBot="1" x14ac:dyDescent="0.25">
      <c r="A40" s="29" t="s">
        <v>36</v>
      </c>
      <c r="B40" s="4"/>
    </row>
    <row r="41" spans="1:92" ht="26.25" thickTop="1" x14ac:dyDescent="0.2">
      <c r="A41" s="65" t="s">
        <v>37</v>
      </c>
      <c r="B41" s="9"/>
      <c r="C41" s="116" t="s">
        <v>38</v>
      </c>
    </row>
    <row r="42" spans="1:92" s="11" customFormat="1" x14ac:dyDescent="0.2">
      <c r="A42" s="37" t="s">
        <v>39</v>
      </c>
      <c r="B42" s="1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</row>
    <row r="43" spans="1:92" s="11" customFormat="1" x14ac:dyDescent="0.2">
      <c r="A43" s="37" t="s">
        <v>40</v>
      </c>
      <c r="B43" s="1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</row>
    <row r="44" spans="1:92" ht="13.5" thickBot="1" x14ac:dyDescent="0.25">
      <c r="A44" s="38" t="s">
        <v>41</v>
      </c>
      <c r="B44" s="12"/>
    </row>
    <row r="45" spans="1:92" ht="26.25" thickTop="1" x14ac:dyDescent="0.2">
      <c r="A45" s="65" t="s">
        <v>42</v>
      </c>
      <c r="B45" s="9"/>
      <c r="C45" s="116" t="s">
        <v>43</v>
      </c>
    </row>
    <row r="46" spans="1:92" s="11" customFormat="1" x14ac:dyDescent="0.2">
      <c r="A46" s="37" t="s">
        <v>44</v>
      </c>
      <c r="B46" s="1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</row>
    <row r="47" spans="1:92" s="11" customFormat="1" x14ac:dyDescent="0.2">
      <c r="A47" s="37" t="s">
        <v>45</v>
      </c>
      <c r="B47" s="1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</row>
    <row r="48" spans="1:92" ht="13.5" thickBot="1" x14ac:dyDescent="0.25">
      <c r="A48" s="38" t="s">
        <v>46</v>
      </c>
      <c r="B48" s="12"/>
    </row>
    <row r="49" spans="1:10" ht="13.5" thickTop="1" x14ac:dyDescent="0.2">
      <c r="A49" s="39" t="s">
        <v>47</v>
      </c>
      <c r="B49" s="107">
        <f>B45+B41</f>
        <v>0</v>
      </c>
    </row>
    <row r="50" spans="1:10" x14ac:dyDescent="0.2">
      <c r="A50" s="37" t="s">
        <v>48</v>
      </c>
      <c r="B50" s="109">
        <f>B46+B42</f>
        <v>0</v>
      </c>
    </row>
    <row r="51" spans="1:10" x14ac:dyDescent="0.2">
      <c r="A51" s="37" t="s">
        <v>49</v>
      </c>
      <c r="B51" s="109">
        <f>B47+B43</f>
        <v>0</v>
      </c>
    </row>
    <row r="52" spans="1:10" ht="13.5" thickBot="1" x14ac:dyDescent="0.25">
      <c r="A52" s="40" t="s">
        <v>50</v>
      </c>
      <c r="B52" s="108">
        <f>MAX(B48,B44)</f>
        <v>0</v>
      </c>
    </row>
    <row r="53" spans="1:10" ht="13.5" thickBot="1" x14ac:dyDescent="0.25">
      <c r="A53" s="30"/>
      <c r="B53" s="78"/>
    </row>
    <row r="54" spans="1:10" x14ac:dyDescent="0.2">
      <c r="A54" s="31" t="s">
        <v>51</v>
      </c>
      <c r="B54" s="27" t="s">
        <v>1</v>
      </c>
      <c r="C54" s="26" t="s">
        <v>197</v>
      </c>
    </row>
    <row r="55" spans="1:10" x14ac:dyDescent="0.2">
      <c r="A55" s="28" t="s">
        <v>203</v>
      </c>
      <c r="B55" s="3"/>
    </row>
    <row r="56" spans="1:10" x14ac:dyDescent="0.2">
      <c r="A56" s="28" t="s">
        <v>52</v>
      </c>
      <c r="B56" s="3"/>
    </row>
    <row r="57" spans="1:10" ht="13.5" thickBot="1" x14ac:dyDescent="0.25">
      <c r="A57" s="29" t="s">
        <v>53</v>
      </c>
      <c r="B57" s="3"/>
    </row>
    <row r="58" spans="1:10" ht="13.5" thickBot="1" x14ac:dyDescent="0.25">
      <c r="A58" s="30"/>
      <c r="B58" s="78"/>
    </row>
    <row r="59" spans="1:10" x14ac:dyDescent="0.2">
      <c r="A59" s="41" t="s">
        <v>54</v>
      </c>
      <c r="B59" s="79" t="s">
        <v>1</v>
      </c>
      <c r="C59" s="26" t="s">
        <v>197</v>
      </c>
    </row>
    <row r="60" spans="1:10" x14ac:dyDescent="0.2">
      <c r="A60" s="28" t="s">
        <v>55</v>
      </c>
      <c r="B60" s="3"/>
    </row>
    <row r="61" spans="1:10" x14ac:dyDescent="0.2">
      <c r="A61" s="28" t="s">
        <v>56</v>
      </c>
      <c r="B61" s="3"/>
    </row>
    <row r="62" spans="1:10" ht="13.5" thickBot="1" x14ac:dyDescent="0.25">
      <c r="A62" s="40" t="s">
        <v>57</v>
      </c>
      <c r="B62" s="13"/>
    </row>
    <row r="63" spans="1:10" ht="13.5" thickBot="1" x14ac:dyDescent="0.25">
      <c r="B63" s="80"/>
    </row>
    <row r="64" spans="1:10" x14ac:dyDescent="0.2">
      <c r="A64" s="41" t="s">
        <v>58</v>
      </c>
      <c r="B64" s="79" t="s">
        <v>1</v>
      </c>
      <c r="J64" s="68"/>
    </row>
    <row r="65" spans="1:92" x14ac:dyDescent="0.2">
      <c r="A65" s="42" t="s">
        <v>59</v>
      </c>
      <c r="B65" s="3"/>
    </row>
    <row r="66" spans="1:92" x14ac:dyDescent="0.2">
      <c r="A66" s="32" t="s">
        <v>60</v>
      </c>
      <c r="B66" s="5"/>
    </row>
    <row r="67" spans="1:92" x14ac:dyDescent="0.2">
      <c r="A67" s="32" t="s">
        <v>61</v>
      </c>
      <c r="B67" s="3"/>
    </row>
    <row r="68" spans="1:92" x14ac:dyDescent="0.2">
      <c r="A68" s="32" t="s">
        <v>13</v>
      </c>
      <c r="B68" s="123"/>
    </row>
    <row r="69" spans="1:92" x14ac:dyDescent="0.2">
      <c r="A69" s="32" t="s">
        <v>14</v>
      </c>
      <c r="B69" s="123"/>
    </row>
    <row r="70" spans="1:92" x14ac:dyDescent="0.2">
      <c r="A70" s="32" t="s">
        <v>62</v>
      </c>
      <c r="B70" s="3"/>
    </row>
    <row r="71" spans="1:92" x14ac:dyDescent="0.2">
      <c r="A71" s="32" t="s">
        <v>63</v>
      </c>
      <c r="B71" s="3"/>
    </row>
    <row r="72" spans="1:92" x14ac:dyDescent="0.2">
      <c r="A72" s="32" t="s">
        <v>37</v>
      </c>
      <c r="B72" s="2"/>
    </row>
    <row r="73" spans="1:92" s="11" customFormat="1" x14ac:dyDescent="0.2">
      <c r="A73" s="43" t="s">
        <v>64</v>
      </c>
      <c r="B73" s="1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</row>
    <row r="74" spans="1:92" x14ac:dyDescent="0.2">
      <c r="A74" s="32" t="s">
        <v>65</v>
      </c>
      <c r="B74" s="3"/>
    </row>
    <row r="75" spans="1:92" x14ac:dyDescent="0.2">
      <c r="A75" s="32" t="s">
        <v>66</v>
      </c>
      <c r="B75" s="3"/>
      <c r="C75" s="26" t="s">
        <v>198</v>
      </c>
    </row>
    <row r="76" spans="1:92" s="11" customFormat="1" x14ac:dyDescent="0.2">
      <c r="A76" s="44" t="s">
        <v>67</v>
      </c>
      <c r="B76" s="15"/>
      <c r="C76" s="70" t="s">
        <v>200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</row>
    <row r="77" spans="1:92" x14ac:dyDescent="0.2">
      <c r="A77" s="45"/>
      <c r="B77" s="16"/>
    </row>
    <row r="78" spans="1:92" x14ac:dyDescent="0.2">
      <c r="A78" s="46" t="s">
        <v>68</v>
      </c>
      <c r="B78" s="17"/>
    </row>
    <row r="79" spans="1:92" x14ac:dyDescent="0.2">
      <c r="A79" s="32" t="s">
        <v>60</v>
      </c>
      <c r="B79" s="5"/>
    </row>
    <row r="80" spans="1:92" x14ac:dyDescent="0.2">
      <c r="A80" s="32" t="s">
        <v>61</v>
      </c>
      <c r="B80" s="3"/>
    </row>
    <row r="81" spans="1:92" x14ac:dyDescent="0.2">
      <c r="A81" s="32" t="s">
        <v>13</v>
      </c>
      <c r="B81" s="123"/>
    </row>
    <row r="82" spans="1:92" x14ac:dyDescent="0.2">
      <c r="A82" s="32" t="s">
        <v>14</v>
      </c>
      <c r="B82" s="123"/>
    </row>
    <row r="83" spans="1:92" x14ac:dyDescent="0.2">
      <c r="A83" s="32" t="s">
        <v>69</v>
      </c>
      <c r="B83" s="3"/>
    </row>
    <row r="84" spans="1:92" x14ac:dyDescent="0.2">
      <c r="A84" s="32" t="s">
        <v>70</v>
      </c>
      <c r="B84" s="106"/>
    </row>
    <row r="85" spans="1:92" x14ac:dyDescent="0.2">
      <c r="A85" s="32" t="s">
        <v>71</v>
      </c>
      <c r="B85" s="2"/>
    </row>
    <row r="86" spans="1:92" s="11" customFormat="1" x14ac:dyDescent="0.2">
      <c r="A86" s="43" t="s">
        <v>64</v>
      </c>
      <c r="B86" s="1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</row>
    <row r="87" spans="1:92" x14ac:dyDescent="0.2">
      <c r="A87" s="32" t="s">
        <v>65</v>
      </c>
      <c r="B87" s="3"/>
    </row>
    <row r="88" spans="1:92" x14ac:dyDescent="0.2">
      <c r="A88" s="32" t="s">
        <v>66</v>
      </c>
      <c r="B88" s="3"/>
      <c r="C88" s="26" t="s">
        <v>198</v>
      </c>
    </row>
    <row r="89" spans="1:92" s="11" customFormat="1" ht="13.5" thickBot="1" x14ac:dyDescent="0.25">
      <c r="A89" s="47" t="s">
        <v>72</v>
      </c>
      <c r="B89" s="18"/>
      <c r="C89" s="70" t="s">
        <v>199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</row>
    <row r="90" spans="1:92" ht="13.5" thickBot="1" x14ac:dyDescent="0.25">
      <c r="A90" s="30"/>
      <c r="B90" s="78"/>
    </row>
    <row r="91" spans="1:92" ht="25.5" x14ac:dyDescent="0.2">
      <c r="A91" s="31" t="s">
        <v>73</v>
      </c>
      <c r="B91" s="27" t="s">
        <v>1</v>
      </c>
      <c r="C91" s="116" t="s">
        <v>74</v>
      </c>
    </row>
    <row r="92" spans="1:92" x14ac:dyDescent="0.2">
      <c r="A92" s="48" t="s">
        <v>75</v>
      </c>
      <c r="B92" s="2"/>
      <c r="C92" s="116" t="s">
        <v>194</v>
      </c>
    </row>
    <row r="93" spans="1:92" x14ac:dyDescent="0.2">
      <c r="A93" s="48" t="s">
        <v>76</v>
      </c>
      <c r="B93" s="2"/>
    </row>
    <row r="94" spans="1:92" s="11" customFormat="1" x14ac:dyDescent="0.2">
      <c r="A94" s="37" t="s">
        <v>77</v>
      </c>
      <c r="B94" s="1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</row>
    <row r="95" spans="1:92" s="11" customFormat="1" x14ac:dyDescent="0.2">
      <c r="A95" s="37" t="s">
        <v>78</v>
      </c>
      <c r="B95" s="1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</row>
    <row r="96" spans="1:92" s="11" customFormat="1" x14ac:dyDescent="0.2">
      <c r="A96" s="37" t="s">
        <v>79</v>
      </c>
      <c r="B96" s="1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</row>
    <row r="97" spans="1:92" s="11" customFormat="1" ht="13.5" thickBot="1" x14ac:dyDescent="0.25">
      <c r="A97" s="49" t="s">
        <v>80</v>
      </c>
      <c r="B97" s="112">
        <f>B93-B94-B95-B96</f>
        <v>0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</row>
    <row r="98" spans="1:92" ht="13.5" thickBot="1" x14ac:dyDescent="0.25">
      <c r="A98" s="30"/>
      <c r="B98" s="78"/>
    </row>
    <row r="99" spans="1:92" ht="13.5" customHeight="1" x14ac:dyDescent="0.2">
      <c r="A99" s="50" t="s">
        <v>81</v>
      </c>
      <c r="B99" s="81" t="s">
        <v>1</v>
      </c>
    </row>
    <row r="100" spans="1:92" ht="52.5" customHeight="1" x14ac:dyDescent="0.2">
      <c r="A100" s="119" t="s">
        <v>82</v>
      </c>
      <c r="B100" s="19"/>
      <c r="C100" s="116" t="s">
        <v>210</v>
      </c>
    </row>
    <row r="101" spans="1:92" ht="37.5" customHeight="1" x14ac:dyDescent="0.2">
      <c r="A101" s="67" t="s">
        <v>83</v>
      </c>
      <c r="B101" s="20"/>
      <c r="C101" s="116" t="s">
        <v>211</v>
      </c>
    </row>
    <row r="102" spans="1:92" s="11" customFormat="1" ht="13.5" thickBot="1" x14ac:dyDescent="0.25">
      <c r="A102" s="49" t="s">
        <v>84</v>
      </c>
      <c r="B102" s="121">
        <f>IF(B100=0,0,(B101/B100))</f>
        <v>0</v>
      </c>
      <c r="C102" s="26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</row>
    <row r="103" spans="1:92" ht="26.25" thickTop="1" x14ac:dyDescent="0.2">
      <c r="A103" s="34" t="s">
        <v>85</v>
      </c>
      <c r="B103" s="21"/>
      <c r="C103" s="116" t="s">
        <v>86</v>
      </c>
    </row>
    <row r="104" spans="1:92" x14ac:dyDescent="0.2">
      <c r="A104" s="51" t="s">
        <v>87</v>
      </c>
      <c r="B104" s="20"/>
    </row>
    <row r="105" spans="1:92" s="11" customFormat="1" ht="13.5" thickBot="1" x14ac:dyDescent="0.25">
      <c r="A105" s="52" t="s">
        <v>84</v>
      </c>
      <c r="B105" s="121">
        <f>IF(B103=0,0,(B104/B103))</f>
        <v>0</v>
      </c>
      <c r="C105" s="26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</row>
    <row r="106" spans="1:92" ht="26.25" thickTop="1" x14ac:dyDescent="0.2">
      <c r="A106" s="36" t="s">
        <v>88</v>
      </c>
      <c r="B106" s="19"/>
      <c r="C106" s="116" t="s">
        <v>89</v>
      </c>
    </row>
    <row r="107" spans="1:92" x14ac:dyDescent="0.2">
      <c r="A107" s="51" t="s">
        <v>90</v>
      </c>
      <c r="B107" s="20"/>
    </row>
    <row r="108" spans="1:92" s="11" customFormat="1" ht="13.5" thickBot="1" x14ac:dyDescent="0.25">
      <c r="A108" s="52" t="s">
        <v>84</v>
      </c>
      <c r="B108" s="121">
        <f>IF(B106=0,0,(B107/B106))</f>
        <v>0</v>
      </c>
      <c r="C108" s="26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</row>
    <row r="109" spans="1:92" ht="13.5" thickTop="1" x14ac:dyDescent="0.2">
      <c r="A109" s="34" t="s">
        <v>91</v>
      </c>
      <c r="B109" s="21"/>
    </row>
    <row r="110" spans="1:92" x14ac:dyDescent="0.2">
      <c r="A110" s="51" t="s">
        <v>92</v>
      </c>
      <c r="B110" s="20"/>
    </row>
    <row r="111" spans="1:92" s="11" customFormat="1" ht="13.5" thickBot="1" x14ac:dyDescent="0.25">
      <c r="A111" s="52" t="s">
        <v>84</v>
      </c>
      <c r="B111" s="121">
        <f>IF(B109=0,0,(B110/B109))</f>
        <v>0</v>
      </c>
      <c r="C111" s="71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</row>
    <row r="112" spans="1:92" ht="13.5" thickTop="1" x14ac:dyDescent="0.2">
      <c r="A112" s="36" t="s">
        <v>93</v>
      </c>
      <c r="B112" s="19"/>
    </row>
    <row r="113" spans="1:92" x14ac:dyDescent="0.2">
      <c r="A113" s="51" t="s">
        <v>94</v>
      </c>
      <c r="B113" s="20"/>
    </row>
    <row r="114" spans="1:92" s="11" customFormat="1" ht="13.5" thickBot="1" x14ac:dyDescent="0.25">
      <c r="A114" s="49" t="s">
        <v>84</v>
      </c>
      <c r="B114" s="121">
        <f>IF(B112=0,0,(B113/B112))</f>
        <v>0</v>
      </c>
      <c r="C114" s="71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</row>
    <row r="115" spans="1:92" ht="13.5" thickTop="1" x14ac:dyDescent="0.2">
      <c r="A115" s="34" t="s">
        <v>95</v>
      </c>
      <c r="B115" s="21"/>
    </row>
    <row r="116" spans="1:92" x14ac:dyDescent="0.2">
      <c r="A116" s="51" t="s">
        <v>96</v>
      </c>
      <c r="B116" s="20"/>
    </row>
    <row r="117" spans="1:92" s="11" customFormat="1" ht="13.5" thickBot="1" x14ac:dyDescent="0.25">
      <c r="A117" s="52" t="s">
        <v>84</v>
      </c>
      <c r="B117" s="121">
        <f>IF(B115=0,0,(B116/B115))</f>
        <v>0</v>
      </c>
      <c r="C117" s="26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</row>
    <row r="118" spans="1:92" s="11" customFormat="1" ht="13.5" thickTop="1" x14ac:dyDescent="0.2">
      <c r="A118" s="39" t="s">
        <v>97</v>
      </c>
      <c r="B118" s="87">
        <f>B115+B109+B106+B103+B100+B112</f>
        <v>0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</row>
    <row r="119" spans="1:92" s="11" customFormat="1" x14ac:dyDescent="0.2">
      <c r="A119" s="51" t="s">
        <v>98</v>
      </c>
      <c r="B119" s="87">
        <f>B116+B110+B107+B104+B101+B113</f>
        <v>0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</row>
    <row r="120" spans="1:92" s="22" customFormat="1" ht="5.25" x14ac:dyDescent="0.15">
      <c r="A120" s="53"/>
      <c r="B120" s="88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</row>
    <row r="121" spans="1:92" s="11" customFormat="1" x14ac:dyDescent="0.2">
      <c r="A121" s="54" t="s">
        <v>99</v>
      </c>
      <c r="B121" s="110">
        <f>IF(B118=0,0,(B102*B101+B105*B104+B108*B107+B111*B110+B117*B116+B114*B113)/B118)</f>
        <v>0</v>
      </c>
      <c r="C121" s="26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</row>
    <row r="122" spans="1:92" s="23" customFormat="1" ht="28.9" customHeight="1" thickBot="1" x14ac:dyDescent="0.25">
      <c r="A122" s="55" t="s">
        <v>100</v>
      </c>
      <c r="B122" s="89">
        <f>IF(B121&gt;'podpora limity'!B8,"Podíl požadované podpory je příliš vysoký. Je nutné snížit dílčí podíly požadované podpory u vybraných položek.",B102*B101+B105*B104+B108*B107+B111*B110+B117*B116+B114*B113)</f>
        <v>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</row>
    <row r="123" spans="1:92" ht="13.5" thickBot="1" x14ac:dyDescent="0.25">
      <c r="B123" s="80"/>
    </row>
    <row r="124" spans="1:92" x14ac:dyDescent="0.2">
      <c r="A124" s="41" t="s">
        <v>101</v>
      </c>
      <c r="B124" s="79" t="s">
        <v>1</v>
      </c>
    </row>
    <row r="125" spans="1:92" x14ac:dyDescent="0.2">
      <c r="A125" s="28" t="s">
        <v>102</v>
      </c>
      <c r="B125" s="20"/>
    </row>
    <row r="126" spans="1:92" x14ac:dyDescent="0.2">
      <c r="A126" s="28" t="s">
        <v>103</v>
      </c>
      <c r="B126" s="20"/>
    </row>
    <row r="127" spans="1:92" x14ac:dyDescent="0.2">
      <c r="A127" s="28" t="s">
        <v>104</v>
      </c>
      <c r="B127" s="20"/>
    </row>
    <row r="128" spans="1:92" x14ac:dyDescent="0.2">
      <c r="A128" s="28" t="s">
        <v>105</v>
      </c>
      <c r="B128" s="20"/>
    </row>
    <row r="129" spans="1:92" x14ac:dyDescent="0.2">
      <c r="A129" s="28" t="s">
        <v>106</v>
      </c>
      <c r="B129" s="20"/>
    </row>
    <row r="130" spans="1:92" x14ac:dyDescent="0.2">
      <c r="A130" s="28" t="s">
        <v>107</v>
      </c>
      <c r="B130" s="20"/>
    </row>
    <row r="131" spans="1:92" x14ac:dyDescent="0.2">
      <c r="A131" s="28" t="s">
        <v>108</v>
      </c>
      <c r="B131" s="20"/>
    </row>
    <row r="132" spans="1:92" x14ac:dyDescent="0.2">
      <c r="A132" s="28" t="s">
        <v>109</v>
      </c>
      <c r="B132" s="20"/>
    </row>
    <row r="133" spans="1:92" ht="13.5" thickBot="1" x14ac:dyDescent="0.25">
      <c r="A133" s="56" t="s">
        <v>110</v>
      </c>
      <c r="B133" s="122">
        <f>B132+B130+B129+B128+B125+B131+B127+B126</f>
        <v>0</v>
      </c>
    </row>
    <row r="134" spans="1:92" ht="13.5" thickBot="1" x14ac:dyDescent="0.25">
      <c r="B134" s="80"/>
    </row>
    <row r="135" spans="1:92" x14ac:dyDescent="0.2">
      <c r="A135" s="41" t="s">
        <v>111</v>
      </c>
      <c r="B135" s="79"/>
    </row>
    <row r="136" spans="1:92" x14ac:dyDescent="0.2">
      <c r="A136" s="28" t="s">
        <v>112</v>
      </c>
      <c r="B136" s="82">
        <f>B118</f>
        <v>0</v>
      </c>
    </row>
    <row r="137" spans="1:92" x14ac:dyDescent="0.2">
      <c r="A137" s="57" t="s">
        <v>98</v>
      </c>
      <c r="B137" s="83">
        <f>B119</f>
        <v>0</v>
      </c>
    </row>
    <row r="138" spans="1:92" x14ac:dyDescent="0.2">
      <c r="A138" s="28" t="s">
        <v>113</v>
      </c>
      <c r="B138" s="82">
        <f>B133</f>
        <v>0</v>
      </c>
    </row>
    <row r="139" spans="1:92" x14ac:dyDescent="0.2">
      <c r="A139" s="58" t="s">
        <v>114</v>
      </c>
      <c r="B139" s="84">
        <f>B138-B136</f>
        <v>0</v>
      </c>
    </row>
    <row r="140" spans="1:92" s="24" customFormat="1" ht="12" customHeight="1" x14ac:dyDescent="0.15">
      <c r="A140" s="59"/>
      <c r="B140" s="85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</row>
    <row r="141" spans="1:92" s="25" customFormat="1" ht="34.9" customHeight="1" thickBot="1" x14ac:dyDescent="0.25">
      <c r="A141" s="60" t="s">
        <v>115</v>
      </c>
      <c r="B141" s="86">
        <f>IF((B139*(-1))&lt;B122,"Požadovaná podpora nesmí být vyšší, než plánovaná ztráta dle bilance akce",B122)</f>
        <v>0</v>
      </c>
      <c r="C141" s="118" t="s">
        <v>195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</row>
    <row r="142" spans="1:92" ht="13.5" thickBot="1" x14ac:dyDescent="0.25">
      <c r="B142" s="90"/>
    </row>
    <row r="143" spans="1:92" x14ac:dyDescent="0.2">
      <c r="A143" s="61" t="s">
        <v>116</v>
      </c>
      <c r="B143" s="91"/>
    </row>
    <row r="144" spans="1:92" x14ac:dyDescent="0.2">
      <c r="A144" s="62" t="s">
        <v>117</v>
      </c>
      <c r="B144" s="92">
        <f>B101*B102</f>
        <v>0</v>
      </c>
    </row>
    <row r="145" spans="1:4" x14ac:dyDescent="0.2">
      <c r="A145" s="63" t="s">
        <v>118</v>
      </c>
      <c r="B145" s="93">
        <f>IF($B$137=0,0,B144/$B$137)</f>
        <v>0</v>
      </c>
    </row>
    <row r="146" spans="1:4" ht="26.25" thickBot="1" x14ac:dyDescent="0.4">
      <c r="A146" s="64" t="s">
        <v>119</v>
      </c>
      <c r="B146" s="94" t="str">
        <f>IF(B145=0,"",IF(B145&lt;='podpora limity'!D2,"výše žádosti o spolufinancování odpovídá pravidlům NSA","výše žádosti o spolufinancování neodpovídá pravidlům NSA, nárok na podporu v této skupině nákladů musí být snížen"))</f>
        <v/>
      </c>
      <c r="D146" s="76"/>
    </row>
    <row r="147" spans="1:4" ht="13.5" thickTop="1" x14ac:dyDescent="0.2">
      <c r="A147" s="65" t="s">
        <v>120</v>
      </c>
      <c r="B147" s="95">
        <f>B104*B105</f>
        <v>0</v>
      </c>
    </row>
    <row r="148" spans="1:4" x14ac:dyDescent="0.2">
      <c r="A148" s="63" t="s">
        <v>118</v>
      </c>
      <c r="B148" s="93">
        <f>IF($B$137=0,0,B147/$B$137)</f>
        <v>0</v>
      </c>
    </row>
    <row r="149" spans="1:4" ht="26.25" thickBot="1" x14ac:dyDescent="0.4">
      <c r="A149" s="64" t="s">
        <v>119</v>
      </c>
      <c r="B149" s="94" t="str">
        <f>IF(B148=0,"",IF(B148&lt;='podpora limity'!D3,"výše žádosti o spolufinancování odpovídá pravidlům NSA","výše žádosti o spolufinancování neodpovídá pravidlům NSA, nárok na podporu v této skupině nákladů musí být snížen"))</f>
        <v/>
      </c>
      <c r="D149" s="76"/>
    </row>
    <row r="150" spans="1:4" ht="13.5" thickTop="1" x14ac:dyDescent="0.2">
      <c r="A150" s="65" t="s">
        <v>121</v>
      </c>
      <c r="B150" s="95">
        <f>B107*B108</f>
        <v>0</v>
      </c>
    </row>
    <row r="151" spans="1:4" x14ac:dyDescent="0.2">
      <c r="A151" s="63" t="s">
        <v>118</v>
      </c>
      <c r="B151" s="93">
        <f>IF($B$137=0,0,B150/$B$137)</f>
        <v>0</v>
      </c>
    </row>
    <row r="152" spans="1:4" ht="26.25" thickBot="1" x14ac:dyDescent="0.4">
      <c r="A152" s="64" t="s">
        <v>119</v>
      </c>
      <c r="B152" s="94" t="str">
        <f>IF(B151=0,"",IF(B151&lt;='podpora limity'!D4,"výše žádosti o spolufinancování odpovídá pravidlům NSA","výše žádosti o spolufinancování neodpovídá pravidlům NSA, nárok na podporu v této skupině nákladů musí být snížen"))</f>
        <v/>
      </c>
      <c r="D152" s="76"/>
    </row>
    <row r="153" spans="1:4" ht="13.5" thickTop="1" x14ac:dyDescent="0.2">
      <c r="A153" s="65" t="s">
        <v>122</v>
      </c>
      <c r="B153" s="95">
        <f>B110*B111</f>
        <v>0</v>
      </c>
      <c r="C153" s="26" t="s">
        <v>212</v>
      </c>
    </row>
    <row r="154" spans="1:4" x14ac:dyDescent="0.2">
      <c r="A154" s="63" t="s">
        <v>118</v>
      </c>
      <c r="B154" s="93">
        <f>IF($B$137=0,0,B153/$B$137)</f>
        <v>0</v>
      </c>
      <c r="C154" s="71"/>
    </row>
    <row r="155" spans="1:4" ht="26.25" thickBot="1" x14ac:dyDescent="0.4">
      <c r="A155" s="64" t="s">
        <v>119</v>
      </c>
      <c r="B155" s="94" t="str">
        <f>IF(B154=0,"",IF(B154&lt;='podpora limity'!D5,"výše žádosti o spolufinancování odpovídá pravidlům NSA","výše žádosti o spolufinancování neodpovídá pravidlům NSA, nárok na podporu v této skupině nákladů musí být snížen"))</f>
        <v/>
      </c>
      <c r="D155" s="76"/>
    </row>
    <row r="156" spans="1:4" ht="13.5" thickTop="1" x14ac:dyDescent="0.2">
      <c r="A156" s="65" t="s">
        <v>123</v>
      </c>
      <c r="B156" s="95">
        <f>B113*B114</f>
        <v>0</v>
      </c>
    </row>
    <row r="157" spans="1:4" x14ac:dyDescent="0.2">
      <c r="A157" s="63" t="s">
        <v>118</v>
      </c>
      <c r="B157" s="93">
        <f>IF($B$137=0,0,B156/$B$137)</f>
        <v>0</v>
      </c>
      <c r="C157" s="71"/>
    </row>
    <row r="158" spans="1:4" ht="26.25" thickBot="1" x14ac:dyDescent="0.4">
      <c r="A158" s="64" t="s">
        <v>119</v>
      </c>
      <c r="B158" s="94" t="str">
        <f>IF(B157=0,"",IF(B157&lt;='podpora limity'!D6,"výše žádosti o spolufinancování odpovídá pravidlům NSA","výše žádosti o spolufinancování neodpovídá pravidlům NSA, nárok na podporu v této skupině nákladů musí být snížen"))</f>
        <v/>
      </c>
      <c r="D158" s="76"/>
    </row>
    <row r="159" spans="1:4" ht="13.5" thickTop="1" x14ac:dyDescent="0.2">
      <c r="A159" s="65" t="s">
        <v>124</v>
      </c>
      <c r="B159" s="95">
        <f>B116*B117</f>
        <v>0</v>
      </c>
    </row>
    <row r="160" spans="1:4" x14ac:dyDescent="0.2">
      <c r="A160" s="63" t="s">
        <v>118</v>
      </c>
      <c r="B160" s="93">
        <f>IF($B$137=0,0,B159/$B$137)</f>
        <v>0</v>
      </c>
    </row>
    <row r="161" spans="1:4" ht="26.25" thickBot="1" x14ac:dyDescent="0.4">
      <c r="A161" s="64" t="s">
        <v>119</v>
      </c>
      <c r="B161" s="94" t="str">
        <f>IF(B160=0,"",IF(B160&lt;='podpora limity'!D7,"výše žádosti o spolufinancování odpovídá pravidlům NSA","výše žádosti o spolufinancování neodpovídá pravidlům NSA, nárok na podporu v této skupině nákladů musí být snížen"))</f>
        <v/>
      </c>
      <c r="D161" s="76"/>
    </row>
    <row r="162" spans="1:4" ht="13.5" thickTop="1" x14ac:dyDescent="0.2">
      <c r="A162" s="66" t="s">
        <v>125</v>
      </c>
      <c r="B162" s="96">
        <f>B159+B156+B153+B150+B147+B144</f>
        <v>0</v>
      </c>
    </row>
    <row r="163" spans="1:4" x14ac:dyDescent="0.2">
      <c r="A163" s="67" t="s">
        <v>126</v>
      </c>
      <c r="B163" s="97">
        <f>IF(B137=0,0,B162/B136)</f>
        <v>0</v>
      </c>
    </row>
    <row r="164" spans="1:4" ht="30.75" thickBot="1" x14ac:dyDescent="0.45">
      <c r="A164" s="64" t="s">
        <v>127</v>
      </c>
      <c r="B164" s="98" t="str">
        <f>IF(B163=0,"",IF(B163&lt;='podpora limity'!B8,"výše žádosti o spolufinancování odpovídá pravidlům NSA","výše žádosti o spolufinancování neodpovídá pravidlům NSA, nároky na podporu musí být sníženy"))</f>
        <v/>
      </c>
      <c r="D164" s="77"/>
    </row>
    <row r="165" spans="1:4" ht="13.5" thickTop="1" x14ac:dyDescent="0.2"/>
  </sheetData>
  <sheetProtection algorithmName="SHA-512" hashValue="D9fdGO64yg/x3qp3c9N9UhHTx+Lyh2cjM5nR+pkvKyvtO8fwLrdxcM+EcWendjelI9bjnMEKRfHXjahYzQ0gsw==" saltValue="fCIDm0wD0AI3LZ+iCVnldQ==" spinCount="100000" sheet="1" selectLockedCells="1"/>
  <protectedRanges>
    <protectedRange sqref="B55:B57" name="Oblast1"/>
  </protectedRanges>
  <conditionalFormatting sqref="B163">
    <cfRule type="cellIs" dxfId="3" priority="8" operator="greaterThan">
      <formula>0.7</formula>
    </cfRule>
  </conditionalFormatting>
  <conditionalFormatting sqref="B164">
    <cfRule type="containsText" dxfId="2" priority="7" operator="containsText" text="sníženy">
      <formula>NOT(ISERROR(SEARCH("sníženy",B164)))</formula>
    </cfRule>
  </conditionalFormatting>
  <conditionalFormatting sqref="B121">
    <cfRule type="cellIs" dxfId="1" priority="4" operator="greaterThan">
      <formula>0.7</formula>
    </cfRule>
  </conditionalFormatting>
  <conditionalFormatting sqref="B122">
    <cfRule type="containsText" dxfId="0" priority="1" operator="containsText" text="snížit">
      <formula>NOT(ISERROR(SEARCH("snížit",B122)))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21" xr:uid="{2B273DF3-6A27-4AB6-9D6C-822515480BF0}"/>
    <dataValidation allowBlank="1" showInputMessage="1" showErrorMessage="1" error="Podíl požadované podpory je příliš vysoký. Je nutné snížit tento dílčí podíl požadované podpory u této položky." sqref="B146 B149 B152 B155 B158 B161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AB62A025-1121-47B4-9EDF-6DE0CF3D4662}">
          <x14:formula1>
            <xm:f>ČÍSELNÍKY!$B$2:$B$4</xm:f>
          </x14:formula1>
          <xm:sqref>B6</xm:sqref>
        </x14:dataValidation>
        <x14:dataValidation type="list" allowBlank="1" showInputMessage="1" showErrorMessage="1" xr:uid="{0D2AEE79-5582-4827-82C1-FAB8B716CAC9}">
          <x14:formula1>
            <xm:f>ČÍSELNÍKY!$C$2:$C$7</xm:f>
          </x14:formula1>
          <xm:sqref>B7</xm:sqref>
        </x14:dataValidation>
        <x14:dataValidation type="list" allowBlank="1" showInputMessage="1" showErrorMessage="1" xr:uid="{754AF3FA-E3E2-46B5-8B5F-8F94D1419FB3}">
          <x14:formula1>
            <xm:f>ČÍSELNÍKY!$D$2:$D$11</xm:f>
          </x14:formula1>
          <xm:sqref>B9</xm:sqref>
        </x14:dataValidation>
        <x14:dataValidation type="list" allowBlank="1" showInputMessage="1" showErrorMessage="1" xr:uid="{539608FE-3619-43B3-930B-910CC9251E87}">
          <x14:formula1>
            <xm:f>ČÍSELNÍKY!$F$2:$F$10</xm:f>
          </x14:formula1>
          <xm:sqref>B11</xm:sqref>
        </x14:dataValidation>
        <x14:dataValidation type="list" allowBlank="1" showInputMessage="1" showErrorMessage="1" xr:uid="{4E21036F-D014-4F9B-B652-220A961DB0A4}">
          <x14:formula1>
            <xm:f>ČÍSELNÍKY!$G$2:$G$3</xm:f>
          </x14:formula1>
          <xm:sqref>B40 B55:B57</xm:sqref>
        </x14:dataValidation>
        <x14:dataValidation type="list" allowBlank="1" showInputMessage="1" showErrorMessage="1" xr:uid="{B1E5BB41-3A16-4AAE-99F1-57E1A60C2BA8}">
          <x14:formula1>
            <xm:f>ČÍSELNÍKY!$H$2:$H$15</xm:f>
          </x14:formula1>
          <xm:sqref>B23 B27 B31 B35 B84</xm:sqref>
        </x14:dataValidation>
        <x14:dataValidation type="list" allowBlank="1" showInputMessage="1" showErrorMessage="1" xr:uid="{4BF9B0A3-1035-461D-9404-D431495DC955}">
          <x14:formula1>
            <xm:f>ČÍSELNÍKY!$A$2:$A$3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ČÍSELNÍKY!$E$2:$E$5</xm:f>
          </x14:formula1>
          <xm:sqref>B10</xm:sqref>
        </x14:dataValidation>
        <x14:dataValidation type="list" allowBlank="1" showInputMessage="1" showErrorMessage="1" xr:uid="{2C98CA84-038D-4B1D-A1FC-EB1DE0BDD503}">
          <x14:formula1>
            <xm:f>ČÍSELNÍKY!$I$2:$I$6</xm:f>
          </x14:formula1>
          <xm:sqref>B60:B61</xm:sqref>
        </x14:dataValidation>
        <x14:dataValidation type="list" allowBlank="1" showInputMessage="1" showErrorMessage="1" xr:uid="{09CA91A8-EE0C-4825-8D08-1F5B101A3B3B}">
          <x14:formula1>
            <xm:f>ČÍSELNÍKY!$J$2:$J$2</xm:f>
          </x14:formula1>
          <xm:sqref>B78</xm:sqref>
        </x14:dataValidation>
        <x14:dataValidation type="list" allowBlank="1" showInputMessage="1" showErrorMessage="1" xr:uid="{E581FFEA-211C-4C56-879C-124314EB6B5B}">
          <x14:formula1>
            <xm:f>ČÍSELNÍKY!$I$2:$I$7</xm:f>
          </x14:formula1>
          <xm:sqref>B62</xm:sqref>
        </x14:dataValidation>
        <x14:dataValidation type="list" allowBlank="1" showInputMessage="1" showErrorMessage="1" xr:uid="{142DDEB6-89FF-4640-B460-D9E72B53ECCA}">
          <x14:formula1>
            <xm:f>ČÍSELNÍKY!$K$2:$K$7</xm:f>
          </x14:formula1>
          <xm:sqref>B14</xm:sqref>
        </x14:dataValidation>
        <x14:dataValidation type="list" allowBlank="1" showInputMessage="1" showErrorMessage="1" xr:uid="{EE7DFCFB-3BE3-4851-966C-394B1CD4C9E6}">
          <x14:formula1>
            <xm:f>ČÍSELNÍKY!$L$2:$L$13</xm:f>
          </x14:formula1>
          <xm:sqref>B15 B67 B80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B102 B114 B105 B108 B111 B117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L15"/>
  <sheetViews>
    <sheetView workbookViewId="0">
      <pane ySplit="1" topLeftCell="A2" activePane="bottomLeft" state="frozen"/>
      <selection activeCell="H2" sqref="H2"/>
      <selection pane="bottomLeft" activeCell="K1" sqref="K1:M1048576"/>
    </sheetView>
  </sheetViews>
  <sheetFormatPr defaultColWidth="41.83203125" defaultRowHeight="12.75" x14ac:dyDescent="0.2"/>
  <cols>
    <col min="1" max="10" width="0" style="26" hidden="1" customWidth="1"/>
    <col min="11" max="11" width="0" style="102" hidden="1" customWidth="1"/>
    <col min="12" max="13" width="0" style="26" hidden="1" customWidth="1"/>
    <col min="14" max="16384" width="41.83203125" style="26"/>
  </cols>
  <sheetData>
    <row r="1" spans="1:12" s="68" customFormat="1" x14ac:dyDescent="0.2">
      <c r="A1" s="51" t="s">
        <v>204</v>
      </c>
      <c r="B1" s="51" t="s">
        <v>4</v>
      </c>
      <c r="C1" s="51" t="s">
        <v>5</v>
      </c>
      <c r="D1" s="51" t="s">
        <v>7</v>
      </c>
      <c r="E1" s="99" t="s">
        <v>8</v>
      </c>
      <c r="F1" s="99" t="s">
        <v>9</v>
      </c>
      <c r="G1" s="68" t="s">
        <v>128</v>
      </c>
      <c r="H1" s="68" t="s">
        <v>129</v>
      </c>
      <c r="I1" s="68" t="s">
        <v>130</v>
      </c>
      <c r="J1" s="68" t="s">
        <v>68</v>
      </c>
      <c r="K1" s="111" t="s">
        <v>60</v>
      </c>
      <c r="L1" s="68" t="s">
        <v>131</v>
      </c>
    </row>
    <row r="2" spans="1:12" x14ac:dyDescent="0.2">
      <c r="A2" s="26" t="s">
        <v>205</v>
      </c>
      <c r="B2" s="26" t="s">
        <v>132</v>
      </c>
      <c r="C2" s="26" t="s">
        <v>133</v>
      </c>
      <c r="D2" s="26" t="s">
        <v>207</v>
      </c>
      <c r="E2" s="26" t="s">
        <v>135</v>
      </c>
      <c r="F2" s="26" t="s">
        <v>136</v>
      </c>
      <c r="G2" s="26" t="s">
        <v>137</v>
      </c>
      <c r="H2" s="26" t="s">
        <v>138</v>
      </c>
      <c r="I2" s="26" t="s">
        <v>139</v>
      </c>
      <c r="J2" s="26" t="s">
        <v>140</v>
      </c>
      <c r="K2" s="102">
        <v>2021</v>
      </c>
      <c r="L2" s="26">
        <v>1</v>
      </c>
    </row>
    <row r="3" spans="1:12" x14ac:dyDescent="0.2">
      <c r="A3" s="26" t="s">
        <v>206</v>
      </c>
      <c r="B3" s="26" t="s">
        <v>141</v>
      </c>
      <c r="C3" s="26" t="s">
        <v>142</v>
      </c>
      <c r="D3" s="26" t="s">
        <v>208</v>
      </c>
      <c r="E3" s="26" t="s">
        <v>144</v>
      </c>
      <c r="F3" s="26" t="s">
        <v>145</v>
      </c>
      <c r="G3" s="26" t="s">
        <v>146</v>
      </c>
      <c r="H3" s="26" t="s">
        <v>147</v>
      </c>
      <c r="I3" s="26" t="s">
        <v>148</v>
      </c>
      <c r="K3" s="102">
        <v>2022</v>
      </c>
      <c r="L3" s="26">
        <v>2</v>
      </c>
    </row>
    <row r="4" spans="1:12" x14ac:dyDescent="0.2">
      <c r="B4" s="26" t="s">
        <v>149</v>
      </c>
      <c r="C4" s="26" t="s">
        <v>150</v>
      </c>
      <c r="D4" s="26" t="s">
        <v>209</v>
      </c>
      <c r="E4" s="26" t="s">
        <v>152</v>
      </c>
      <c r="F4" s="26" t="s">
        <v>153</v>
      </c>
      <c r="H4" s="26" t="s">
        <v>154</v>
      </c>
      <c r="I4" s="26" t="s">
        <v>155</v>
      </c>
      <c r="K4" s="102">
        <v>2023</v>
      </c>
      <c r="L4" s="26">
        <v>3</v>
      </c>
    </row>
    <row r="5" spans="1:12" x14ac:dyDescent="0.2">
      <c r="C5" s="26" t="s">
        <v>156</v>
      </c>
      <c r="D5" s="26" t="s">
        <v>134</v>
      </c>
      <c r="E5" s="26" t="s">
        <v>158</v>
      </c>
      <c r="F5" s="26" t="s">
        <v>159</v>
      </c>
      <c r="H5" s="26" t="s">
        <v>160</v>
      </c>
      <c r="I5" s="26" t="s">
        <v>161</v>
      </c>
      <c r="K5" s="102">
        <v>2024</v>
      </c>
      <c r="L5" s="26">
        <v>4</v>
      </c>
    </row>
    <row r="6" spans="1:12" x14ac:dyDescent="0.2">
      <c r="C6" s="26" t="s">
        <v>162</v>
      </c>
      <c r="D6" s="26" t="s">
        <v>143</v>
      </c>
      <c r="F6" s="26" t="s">
        <v>164</v>
      </c>
      <c r="H6" s="26" t="s">
        <v>165</v>
      </c>
      <c r="I6" s="26" t="s">
        <v>166</v>
      </c>
      <c r="K6" s="102">
        <v>2025</v>
      </c>
      <c r="L6" s="26">
        <v>5</v>
      </c>
    </row>
    <row r="7" spans="1:12" x14ac:dyDescent="0.2">
      <c r="D7" s="26" t="s">
        <v>151</v>
      </c>
      <c r="F7" s="26" t="s">
        <v>168</v>
      </c>
      <c r="H7" s="26" t="s">
        <v>169</v>
      </c>
      <c r="I7" s="26" t="s">
        <v>140</v>
      </c>
      <c r="K7" s="102">
        <v>2026</v>
      </c>
      <c r="L7" s="26">
        <v>6</v>
      </c>
    </row>
    <row r="8" spans="1:12" x14ac:dyDescent="0.2">
      <c r="D8" s="26" t="s">
        <v>157</v>
      </c>
      <c r="F8" s="26" t="s">
        <v>171</v>
      </c>
      <c r="H8" s="26" t="s">
        <v>172</v>
      </c>
      <c r="L8" s="26">
        <v>7</v>
      </c>
    </row>
    <row r="9" spans="1:12" x14ac:dyDescent="0.2">
      <c r="D9" s="26" t="s">
        <v>163</v>
      </c>
      <c r="F9" s="26" t="s">
        <v>173</v>
      </c>
      <c r="H9" s="26" t="s">
        <v>174</v>
      </c>
      <c r="L9" s="26">
        <v>8</v>
      </c>
    </row>
    <row r="10" spans="1:12" x14ac:dyDescent="0.2">
      <c r="D10" s="26" t="s">
        <v>167</v>
      </c>
      <c r="F10" s="26" t="s">
        <v>175</v>
      </c>
      <c r="H10" s="26" t="s">
        <v>176</v>
      </c>
      <c r="L10" s="26">
        <v>9</v>
      </c>
    </row>
    <row r="11" spans="1:12" x14ac:dyDescent="0.2">
      <c r="D11" s="26" t="s">
        <v>170</v>
      </c>
      <c r="H11" s="26" t="s">
        <v>177</v>
      </c>
      <c r="L11" s="26">
        <v>10</v>
      </c>
    </row>
    <row r="12" spans="1:12" x14ac:dyDescent="0.2">
      <c r="H12" s="26" t="s">
        <v>178</v>
      </c>
      <c r="L12" s="26">
        <v>11</v>
      </c>
    </row>
    <row r="13" spans="1:12" x14ac:dyDescent="0.2">
      <c r="H13" s="26" t="s">
        <v>179</v>
      </c>
      <c r="L13" s="26">
        <v>12</v>
      </c>
    </row>
    <row r="14" spans="1:12" x14ac:dyDescent="0.2">
      <c r="H14" s="26" t="s">
        <v>180</v>
      </c>
    </row>
    <row r="15" spans="1:12" x14ac:dyDescent="0.2">
      <c r="H15" s="26" t="s">
        <v>181</v>
      </c>
    </row>
  </sheetData>
  <sheetProtection algorithmName="SHA-512" hashValue="15igzifpYInXBJzgh2A/bmDf5naZr+mOgzuB7aHwTDfvnyy2mWnpZfNMd30dct0s4/3MAJvpjFxKdjeGIpdzhA==" saltValue="mtmubeFMzmE2anHsc8acqA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topLeftCell="E1" zoomScale="280" zoomScaleNormal="280" workbookViewId="0">
      <selection activeCell="D1" sqref="A1:D1048576"/>
    </sheetView>
  </sheetViews>
  <sheetFormatPr defaultRowHeight="12.75" x14ac:dyDescent="0.2"/>
  <cols>
    <col min="1" max="1" width="46.1640625" style="26" hidden="1" customWidth="1"/>
    <col min="2" max="2" width="11.6640625" style="102" hidden="1" customWidth="1"/>
    <col min="3" max="3" width="13.83203125" style="26" hidden="1" customWidth="1"/>
    <col min="4" max="4" width="12.6640625" style="26" hidden="1" customWidth="1"/>
    <col min="5" max="7" width="9.33203125" style="26" customWidth="1"/>
    <col min="8" max="16384" width="9.33203125" style="26"/>
  </cols>
  <sheetData>
    <row r="1" spans="1:4" x14ac:dyDescent="0.2">
      <c r="A1" s="100" t="s">
        <v>182</v>
      </c>
      <c r="B1" s="101" t="s">
        <v>183</v>
      </c>
      <c r="D1" s="102" t="s">
        <v>184</v>
      </c>
    </row>
    <row r="2" spans="1:4" x14ac:dyDescent="0.2">
      <c r="A2" s="103" t="s">
        <v>185</v>
      </c>
      <c r="B2" s="104">
        <v>1</v>
      </c>
      <c r="D2" s="104">
        <v>1</v>
      </c>
    </row>
    <row r="3" spans="1:4" x14ac:dyDescent="0.2">
      <c r="A3" s="103" t="s">
        <v>186</v>
      </c>
      <c r="B3" s="104">
        <v>1</v>
      </c>
      <c r="D3" s="104">
        <v>1</v>
      </c>
    </row>
    <row r="4" spans="1:4" x14ac:dyDescent="0.2">
      <c r="A4" s="103" t="s">
        <v>187</v>
      </c>
      <c r="B4" s="104">
        <v>1</v>
      </c>
      <c r="D4" s="104">
        <v>1</v>
      </c>
    </row>
    <row r="5" spans="1:4" x14ac:dyDescent="0.2">
      <c r="A5" s="103" t="s">
        <v>188</v>
      </c>
      <c r="B5" s="104">
        <v>1</v>
      </c>
      <c r="D5" s="104">
        <v>0.15</v>
      </c>
    </row>
    <row r="6" spans="1:4" x14ac:dyDescent="0.2">
      <c r="A6" s="103" t="s">
        <v>189</v>
      </c>
      <c r="B6" s="104">
        <v>1</v>
      </c>
      <c r="D6" s="104">
        <v>1</v>
      </c>
    </row>
    <row r="7" spans="1:4" x14ac:dyDescent="0.2">
      <c r="A7" s="103" t="s">
        <v>190</v>
      </c>
      <c r="B7" s="104">
        <v>1</v>
      </c>
      <c r="D7" s="104">
        <v>1</v>
      </c>
    </row>
    <row r="8" spans="1:4" x14ac:dyDescent="0.2">
      <c r="A8" s="100" t="s">
        <v>191</v>
      </c>
      <c r="B8" s="105">
        <v>1</v>
      </c>
    </row>
  </sheetData>
  <sheetProtection algorithmName="SHA-512" hashValue="jpv/Y6VUg3vNILEGq148Xhvbu3iFVt1TuRfnGWJ8i16SaqHFXxlA6w9YhEA+d0C4JSuiqZ35OH8q1ORc8txa9g==" saltValue="CLh8lHYaZOjgtQaZ1/IDgQ==" spinCount="100000" sheet="1" objects="1" scenarios="1" selectLockedCells="1" selectUn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ve</cp:lastModifiedBy>
  <cp:revision/>
  <dcterms:created xsi:type="dcterms:W3CDTF">2020-05-31T14:29:47Z</dcterms:created>
  <dcterms:modified xsi:type="dcterms:W3CDTF">2023-01-19T10:18:25Z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