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vehla_agenturasport_cz/Documents/Dokumenty/ZPS/VSA24/MSAZPS24/REVIZE MSA24/Poslední zveřejnění/9_2_24/"/>
    </mc:Choice>
  </mc:AlternateContent>
  <xr:revisionPtr revIDLastSave="5" documentId="8_{2BBB9AA2-6BCB-4E3B-A3F9-1BC2B68D68AD}" xr6:coauthVersionLast="47" xr6:coauthVersionMax="47" xr10:uidLastSave="{B45FEF71-196E-46A8-8943-1E76198ABB53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230" i="2"/>
  <c r="B227" i="2"/>
  <c r="B224" i="2"/>
  <c r="B221" i="2"/>
  <c r="B218" i="2"/>
  <c r="B215" i="2"/>
  <c r="B233" i="2" l="1"/>
  <c r="B190" i="2"/>
  <c r="B189" i="2"/>
  <c r="B192" i="2" s="1"/>
  <c r="B193" i="2" l="1"/>
  <c r="B208" i="2" l="1"/>
  <c r="B222" i="2" l="1"/>
  <c r="B219" i="2"/>
  <c r="B216" i="2"/>
  <c r="B228" i="2"/>
  <c r="B225" i="2"/>
  <c r="B231" i="2"/>
  <c r="B207" i="2"/>
  <c r="B234" i="2" s="1"/>
  <c r="B235" i="2" s="1"/>
  <c r="B204" i="2"/>
  <c r="B226" i="2" l="1"/>
  <c r="B232" i="2"/>
  <c r="B229" i="2"/>
  <c r="B223" i="2"/>
  <c r="B220" i="2"/>
  <c r="B217" i="2"/>
  <c r="B209" i="2"/>
  <c r="B158" i="2" l="1"/>
  <c r="B52" i="2"/>
  <c r="B51" i="2"/>
  <c r="B50" i="2"/>
  <c r="B210" i="2" l="1"/>
  <c r="B212" i="2" s="1"/>
</calcChain>
</file>

<file path=xl/sharedStrings.xml><?xml version="1.0" encoding="utf-8"?>
<sst xmlns="http://schemas.openxmlformats.org/spreadsheetml/2006/main" count="457" uniqueCount="371">
  <si>
    <t>Akce</t>
  </si>
  <si>
    <t>Vyplní žadatel</t>
  </si>
  <si>
    <t>Název akce</t>
  </si>
  <si>
    <t>Sportovní odvětví</t>
  </si>
  <si>
    <t>jiný druh sportu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</si>
  <si>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</si>
  <si>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</si>
  <si>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</si>
  <si>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</si>
  <si>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</si>
  <si>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</si>
  <si>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</si>
  <si>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</si>
  <si>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</si>
  <si>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</si>
  <si>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</si>
  <si>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</si>
  <si>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</si>
  <si>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</si>
  <si>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</si>
  <si>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</si>
  <si>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</si>
  <si>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</si>
  <si>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</si>
  <si>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</si>
  <si>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</si>
  <si>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</si>
  <si>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</si>
  <si>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</si>
  <si>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</si>
  <si>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</si>
  <si>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</si>
  <si>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</si>
  <si>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</si>
  <si>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</si>
  <si>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</si>
  <si>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</si>
  <si>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</si>
  <si>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</si>
  <si>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</si>
  <si>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</si>
  <si>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</si>
  <si>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</si>
  <si>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</si>
  <si>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</si>
  <si>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</si>
  <si>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</si>
  <si>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</si>
  <si>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</si>
  <si>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</si>
  <si>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</si>
  <si>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</si>
  <si>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</si>
  <si>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</si>
  <si>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</si>
  <si>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</si>
  <si>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</si>
  <si>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</si>
  <si>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</si>
  <si>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</si>
  <si>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</si>
  <si>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</si>
  <si>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</si>
  <si>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</si>
  <si>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</si>
  <si>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</si>
  <si>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</si>
  <si>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</si>
  <si>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</si>
  <si>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</si>
  <si>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</si>
  <si>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</si>
  <si>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</si>
  <si>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</si>
  <si>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</si>
  <si>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</si>
  <si>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</si>
  <si>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</si>
  <si>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</si>
  <si>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</si>
  <si>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</si>
  <si>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</si>
  <si>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</si>
  <si>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</si>
  <si>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</si>
  <si>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</si>
  <si>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</si>
  <si>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</si>
  <si>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</si>
  <si>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</si>
  <si>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</si>
  <si>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</si>
  <si>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</si>
  <si>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</si>
  <si>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</si>
  <si>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</si>
  <si>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</si>
  <si>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</si>
  <si>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</si>
  <si>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</si>
  <si>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</si>
  <si>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</si>
  <si>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</si>
  <si>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</si>
  <si>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</si>
  <si>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</si>
  <si>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</si>
  <si>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</si>
  <si>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</si>
  <si>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</si>
  <si>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</si>
  <si>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</si>
  <si>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</si>
  <si>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</si>
  <si>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</si>
  <si>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</si>
  <si>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</si>
  <si>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</si>
  <si>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</si>
  <si>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</si>
  <si>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</si>
  <si>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</si>
  <si>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</si>
  <si>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</si>
  <si>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</si>
  <si>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</si>
  <si>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</si>
  <si>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</si>
  <si>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</si>
  <si>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</si>
  <si>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</si>
  <si>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</si>
  <si>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</si>
  <si>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</si>
  <si>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</si>
  <si>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</si>
  <si>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</si>
  <si>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</si>
  <si>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</si>
  <si>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</si>
  <si>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</si>
  <si>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</si>
  <si>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</si>
  <si>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</si>
  <si>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</si>
  <si>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</si>
  <si>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</si>
  <si>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</si>
  <si>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</si>
  <si>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</si>
  <si>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</si>
  <si>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</si>
  <si>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</si>
  <si>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</si>
  <si>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</si>
  <si>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</si>
  <si>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</si>
  <si>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</si>
  <si>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</si>
  <si>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</si>
  <si>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</si>
  <si>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</si>
  <si>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</si>
  <si>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</si>
  <si>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</si>
  <si>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</si>
  <si>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</si>
  <si>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</si>
  <si>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</si>
  <si>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</si>
  <si>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</si>
  <si>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</si>
  <si>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</si>
  <si>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</si>
  <si>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</si>
  <si>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</si>
  <si>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</si>
  <si>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</si>
  <si>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</si>
  <si>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</si>
  <si>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</si>
  <si>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</si>
  <si>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</si>
  <si>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</si>
  <si>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</si>
  <si>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</si>
  <si>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</si>
  <si>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</si>
  <si>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</si>
  <si>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</si>
  <si>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</si>
  <si>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</si>
  <si>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</si>
  <si>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</si>
  <si>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</si>
  <si>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</si>
  <si>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</si>
  <si>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</si>
  <si>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</si>
  <si>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</si>
  <si>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</si>
  <si>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</si>
  <si>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</si>
  <si>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</si>
  <si>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</si>
  <si>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</si>
  <si>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</si>
  <si>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</si>
  <si>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</si>
  <si>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</si>
  <si>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</si>
  <si>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</si>
  <si>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</si>
  <si>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</si>
  <si>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</si>
  <si>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</si>
  <si>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</si>
  <si>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</si>
  <si>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</si>
  <si>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</si>
  <si>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</si>
  <si>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</si>
  <si>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</si>
  <si>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</si>
  <si>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</si>
  <si>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</si>
  <si>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</si>
  <si>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</si>
  <si>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</si>
  <si>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</si>
  <si>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</si>
  <si>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</si>
  <si>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</si>
  <si>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</si>
  <si>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</si>
  <si>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</si>
  <si>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</si>
  <si>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</si>
  <si>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</si>
  <si>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</si>
  <si>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</si>
  <si>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</si>
  <si>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</si>
  <si>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</si>
  <si>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</si>
  <si>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</si>
  <si>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</si>
  <si>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</si>
  <si>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</si>
  <si>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</si>
  <si>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</si>
  <si>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</si>
  <si>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</si>
  <si>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</si>
  <si>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</si>
  <si>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</si>
  <si>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</si>
  <si>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</si>
  <si>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</si>
  <si>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</si>
  <si>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</si>
  <si>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</si>
  <si>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</si>
  <si>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</si>
  <si>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</si>
  <si>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</si>
  <si>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</si>
  <si>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</si>
  <si>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</si>
  <si>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</si>
  <si>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</si>
  <si>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</si>
  <si>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</si>
  <si>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</si>
  <si>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</si>
  <si>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</si>
  <si>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</si>
  <si>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</si>
  <si>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</si>
  <si>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</si>
  <si>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</si>
  <si>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</si>
  <si>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</si>
  <si>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</si>
  <si>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</si>
  <si>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</si>
  <si>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</si>
  <si>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</si>
  <si>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</si>
  <si>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</si>
  <si>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</si>
  <si>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</si>
  <si>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</si>
  <si>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</si>
  <si>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</si>
  <si>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</si>
  <si>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</si>
  <si>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</si>
  <si>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</si>
  <si>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</si>
  <si>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</si>
  <si>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</si>
  <si>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</si>
  <si>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</si>
  <si>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přesné datum uvádějte v celém dokumentu ve tvaru DD.MM.RRRR</t>
  </si>
  <si>
    <t xml:space="preserve">pozn. vypočtenou částku dotace vložte do elektronického formuláře žádosti </t>
  </si>
  <si>
    <t>pozn. uveďte celkový počet diváků</t>
  </si>
  <si>
    <t>pozn. maximálně 15 % z celkových způsobilých nákladů</t>
  </si>
  <si>
    <t>pozn. termín konání akce musí být v souladu s údaji v elektronickém formuláři žádosti</t>
  </si>
  <si>
    <t>Doprovodná účast</t>
  </si>
  <si>
    <t>Počet členů realizačního doprovodu (trenéři, fyzioterapeuti, maséři, kustodi apod.)</t>
  </si>
  <si>
    <t>pozn. součet členů realizačního týmů u všech týmů</t>
  </si>
  <si>
    <t>z toho počet realizačního doprovodu ze zahraničí</t>
  </si>
  <si>
    <t>Počet funkcionářů, sportovních diplomatů, členů mezinárodního svazu apod.</t>
  </si>
  <si>
    <t>z toho počet funkcionářů ze zahraničí </t>
  </si>
  <si>
    <t>Počet dalších hostů a VIP hostů akce</t>
  </si>
  <si>
    <t>z toho počet hostů a VIP hostů ze zahraničí </t>
  </si>
  <si>
    <t>Počet zástupců médií - tisku, televize, tvůrců televizního signálu</t>
  </si>
  <si>
    <t>z toho počet zástupců médií ze zahraničí</t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</si>
  <si>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</si>
  <si>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</si>
  <si>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</si>
  <si>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</si>
  <si>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počet zapojených sportovců v celém cyklu</t>
  </si>
  <si>
    <t>počet sportovců účastnících se finální akce</t>
  </si>
  <si>
    <t>termín finální akce</t>
  </si>
  <si>
    <t>Jednorázová dětská či mládežnická sportovní akce při příležitosti akce</t>
  </si>
  <si>
    <t>název akce (ve fázi přípravy postačuje pracovní název)</t>
  </si>
  <si>
    <t>stručný popis akce</t>
  </si>
  <si>
    <t>počet sportovců účastnících se akce</t>
  </si>
  <si>
    <t>termín akce (od - do)</t>
  </si>
  <si>
    <t>Akce pro veřejnost ve stejném sportu v průběhu akce</t>
  </si>
  <si>
    <t>Akce pro veřejnost v jiném sportu v průběhu akce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</si>
  <si>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</si>
  <si>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delegátů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</si>
  <si>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</si>
  <si>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školených osob</t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</si>
  <si>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</si>
  <si>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počet účastníků </t>
  </si>
  <si>
    <t>Charitativní akce</t>
  </si>
  <si>
    <t>Fan zóna</t>
  </si>
  <si>
    <t>počet návštěvníků zóny</t>
  </si>
  <si>
    <t>Prezentační / podpisová akce pro fanoušky</t>
  </si>
  <si>
    <t>počet návštěvníků akce</t>
  </si>
  <si>
    <t>Medializace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</si>
  <si>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</si>
  <si>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</si>
  <si>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</si>
  <si>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placených kanálů v zahraničí</t>
  </si>
  <si>
    <t>Televizní přenos v rámci neplacených kanálů v ČR</t>
  </si>
  <si>
    <t>Televizní přenos v rámci neplacených kanálů v zahraničí</t>
  </si>
  <si>
    <t>Prezentace akce na sociálních médiích (Facebook, Instagram, …)</t>
  </si>
  <si>
    <t>Spolupráce s novinářů za účelem prezentace destinace</t>
  </si>
  <si>
    <t>pozn. počet diváků ze ZAHRANIČÍ (z celkového počtu)</t>
  </si>
  <si>
    <t>pozn. počet diváků z ČESKA (z celkového počtu)</t>
  </si>
  <si>
    <t>pozn. viz Výzva odstavec 9.1. a)</t>
  </si>
  <si>
    <t>pozn. vyberte 3x z rozevíracího seznamu</t>
  </si>
  <si>
    <t>pozn. vyberte 8x z rozevíracího seznamu</t>
  </si>
  <si>
    <t>B153 - uveďte např. počet hracíh/závodních dní nebo počet zápasů/závodů (NEJEDNÁ se o celkový počet diváků)</t>
  </si>
  <si>
    <t>pozn. uveďte podíl spolufinancování v %</t>
  </si>
  <si>
    <t>pozn. v případě relevance uveďte pouze jedno číslo</t>
  </si>
  <si>
    <t>skrýt řádek?</t>
  </si>
  <si>
    <t>Kategorie sportu (paralympijský / neparalympijský)</t>
  </si>
  <si>
    <t>Výzva 2/2024 – Sportovní akce mezinárodního významu ZPS 2024 - Příloha 27.3. Formulář Vstupní informace o akci</t>
  </si>
  <si>
    <t>pozn. viz Výzva odstavec 9.1. l)</t>
  </si>
  <si>
    <t>pozn. Název, sportovní odvětví, kategorie sportu  a ročník akce vypište, u ostatních položek vyberte z rozevíracího seznamu</t>
  </si>
  <si>
    <t xml:space="preserve">Sportovní odvětví </t>
  </si>
  <si>
    <t xml:space="preserve">Jsou li vypsány soutěžní  kategorie pro  více handicapů - prosím uveďte ( Tělesný /Spastický,Intelektuální, Zrakový, Sluchový ) </t>
  </si>
  <si>
    <t>pozn. uveďte pouze číslo BEZ TEČKY (v případě MSA, jejichž pořadatelství je přidělováno příslušnou mezinárodní organizací, uveďte i předchozí ročníky dané MSA konané v zahraniční)</t>
  </si>
  <si>
    <t>pozn. maximálně 70 % celkových nákladů MSA  dle 7.11 Výzvy</t>
  </si>
  <si>
    <t>pozn. maximálně 70 % celkových nákladů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</si>
</sst>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9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Border="1"/>
    <xf numFmtId="166" fontId="10" fillId="0" borderId="7" xfId="1" applyNumberFormat="1" applyFont="1" applyFill="1" applyBorder="1" applyAlignment="1">
      <alignment horizontal="center"/>
    </xf>
    <xf numFmtId="0" fontId="13" fillId="0" borderId="6" xfId="0" applyFont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166" fontId="0" fillId="0" borderId="26" xfId="1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 indent="1"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166" fontId="1" fillId="3" borderId="26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166" fontId="1" fillId="3" borderId="29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/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left" indent="1"/>
    </xf>
    <xf numFmtId="164" fontId="0" fillId="0" borderId="28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0" fillId="4" borderId="0" xfId="0" applyFill="1"/>
    <xf numFmtId="0" fontId="3" fillId="0" borderId="0" xfId="0" applyFont="1"/>
    <xf numFmtId="3" fontId="3" fillId="4" borderId="0" xfId="0" applyNumberFormat="1" applyFont="1" applyFill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7" fillId="0" borderId="2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/>
    <xf numFmtId="0" fontId="0" fillId="6" borderId="6" xfId="0" applyFill="1" applyBorder="1"/>
    <xf numFmtId="3" fontId="0" fillId="6" borderId="4" xfId="0" applyNumberFormat="1" applyFill="1" applyBorder="1" applyAlignment="1">
      <alignment horizontal="center"/>
    </xf>
    <xf numFmtId="0" fontId="0" fillId="6" borderId="0" xfId="0" applyFill="1"/>
    <xf numFmtId="0" fontId="18" fillId="0" borderId="0" xfId="0" applyFont="1"/>
    <xf numFmtId="0" fontId="17" fillId="4" borderId="31" xfId="0" applyFont="1" applyFill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236"/>
  <sheetViews>
    <sheetView showGridLines="0" tabSelected="1" topLeftCell="B1" zoomScaleNormal="100" workbookViewId="0">
      <pane ySplit="1" topLeftCell="A159" activePane="bottomLeft" state="frozen"/>
      <selection activeCell="B9" sqref="B9"/>
      <selection pane="bottomLeft" activeCell="C243" sqref="C243"/>
    </sheetView>
  </sheetViews>
  <sheetFormatPr defaultRowHeight="12.75" x14ac:dyDescent="0.2"/>
  <cols>
    <col min="1" max="1" width="87.1640625" customWidth="1"/>
    <col min="2" max="2" width="54.5" style="12" customWidth="1"/>
    <col min="3" max="3" width="227.33203125" customWidth="1"/>
  </cols>
  <sheetData>
    <row r="1" spans="1:3" ht="16.149999999999999" hidden="1" customHeight="1" x14ac:dyDescent="0.25">
      <c r="A1" s="113"/>
      <c r="B1" s="114"/>
    </row>
    <row r="2" spans="1:3" ht="42" customHeight="1" thickBot="1" x14ac:dyDescent="0.25">
      <c r="A2" s="126" t="s">
        <v>363</v>
      </c>
      <c r="B2" s="126"/>
    </row>
    <row r="3" spans="1:3" x14ac:dyDescent="0.2">
      <c r="A3" s="9" t="s">
        <v>0</v>
      </c>
      <c r="B3" s="13" t="s">
        <v>1</v>
      </c>
      <c r="C3" s="119" t="s">
        <v>365</v>
      </c>
    </row>
    <row r="4" spans="1:3" x14ac:dyDescent="0.2">
      <c r="A4" s="2" t="s">
        <v>2</v>
      </c>
      <c r="B4" s="41"/>
    </row>
    <row r="5" spans="1:3" x14ac:dyDescent="0.2">
      <c r="A5" s="2" t="s">
        <v>366</v>
      </c>
      <c r="B5" s="42"/>
      <c r="C5" s="119" t="s">
        <v>367</v>
      </c>
    </row>
    <row r="6" spans="1:3" x14ac:dyDescent="0.2">
      <c r="A6" s="2" t="s">
        <v>362</v>
      </c>
      <c r="B6" s="42"/>
    </row>
    <row r="7" spans="1:3" x14ac:dyDescent="0.2">
      <c r="A7" s="2" t="s">
        <v>5</v>
      </c>
      <c r="B7" s="42"/>
    </row>
    <row r="8" spans="1:3" x14ac:dyDescent="0.2">
      <c r="A8" s="2" t="s">
        <v>6</v>
      </c>
      <c r="B8" s="42"/>
    </row>
    <row r="9" spans="1:3" x14ac:dyDescent="0.2">
      <c r="A9" s="2" t="s">
        <v>7</v>
      </c>
      <c r="B9" s="42"/>
      <c r="C9" s="119" t="s">
        <v>368</v>
      </c>
    </row>
    <row r="10" spans="1:3" x14ac:dyDescent="0.2">
      <c r="A10" s="2" t="s">
        <v>8</v>
      </c>
      <c r="B10" s="42"/>
    </row>
    <row r="11" spans="1:3" x14ac:dyDescent="0.2">
      <c r="A11" s="7" t="s">
        <v>9</v>
      </c>
      <c r="B11" s="43"/>
    </row>
    <row r="12" spans="1:3" ht="13.5" thickBot="1" x14ac:dyDescent="0.25">
      <c r="A12" s="7" t="s">
        <v>10</v>
      </c>
      <c r="B12" s="43"/>
    </row>
    <row r="13" spans="1:3" ht="13.5" thickBot="1" x14ac:dyDescent="0.25">
      <c r="A13" s="8"/>
      <c r="B13" s="15"/>
    </row>
    <row r="14" spans="1:3" x14ac:dyDescent="0.2">
      <c r="A14" s="10" t="s">
        <v>11</v>
      </c>
      <c r="B14" s="13" t="s">
        <v>1</v>
      </c>
    </row>
    <row r="15" spans="1:3" x14ac:dyDescent="0.2">
      <c r="A15" s="2" t="s">
        <v>12</v>
      </c>
      <c r="B15" s="51"/>
    </row>
    <row r="16" spans="1:3" x14ac:dyDescent="0.2">
      <c r="A16" s="2" t="s">
        <v>13</v>
      </c>
      <c r="B16" s="42"/>
    </row>
    <row r="17" spans="1:4" x14ac:dyDescent="0.2">
      <c r="A17" s="4" t="s">
        <v>14</v>
      </c>
      <c r="B17" s="44"/>
      <c r="C17" s="120" t="s">
        <v>304</v>
      </c>
    </row>
    <row r="18" spans="1:4" x14ac:dyDescent="0.2">
      <c r="A18" s="4" t="s">
        <v>15</v>
      </c>
      <c r="B18" s="44"/>
      <c r="C18" s="119" t="s">
        <v>308</v>
      </c>
      <c r="D18" s="34"/>
    </row>
    <row r="19" spans="1:4" x14ac:dyDescent="0.2">
      <c r="A19" s="4" t="s">
        <v>16</v>
      </c>
      <c r="B19" s="51"/>
    </row>
    <row r="20" spans="1:4" x14ac:dyDescent="0.2">
      <c r="A20" s="2" t="s">
        <v>17</v>
      </c>
      <c r="B20" s="14"/>
    </row>
    <row r="21" spans="1:4" x14ac:dyDescent="0.2">
      <c r="A21" s="4" t="s">
        <v>18</v>
      </c>
      <c r="B21" s="44"/>
    </row>
    <row r="22" spans="1:4" ht="13.5" thickBot="1" x14ac:dyDescent="0.25">
      <c r="A22" s="16" t="s">
        <v>19</v>
      </c>
      <c r="B22" s="45"/>
    </row>
    <row r="23" spans="1:4" ht="13.5" thickTop="1" x14ac:dyDescent="0.2">
      <c r="A23" s="83" t="s">
        <v>20</v>
      </c>
      <c r="B23" s="110"/>
    </row>
    <row r="24" spans="1:4" x14ac:dyDescent="0.2">
      <c r="A24" s="4" t="s">
        <v>21</v>
      </c>
      <c r="B24" s="42"/>
    </row>
    <row r="25" spans="1:4" x14ac:dyDescent="0.2">
      <c r="A25" s="4" t="s">
        <v>22</v>
      </c>
      <c r="B25" s="44"/>
    </row>
    <row r="26" spans="1:4" ht="13.5" thickBot="1" x14ac:dyDescent="0.25">
      <c r="A26" s="108" t="s">
        <v>23</v>
      </c>
      <c r="B26" s="109"/>
    </row>
    <row r="27" spans="1:4" ht="13.5" thickTop="1" x14ac:dyDescent="0.2">
      <c r="A27" s="83" t="s">
        <v>24</v>
      </c>
      <c r="B27" s="110"/>
    </row>
    <row r="28" spans="1:4" x14ac:dyDescent="0.2">
      <c r="A28" s="4" t="s">
        <v>25</v>
      </c>
      <c r="B28" s="42"/>
    </row>
    <row r="29" spans="1:4" x14ac:dyDescent="0.2">
      <c r="A29" s="4" t="s">
        <v>26</v>
      </c>
      <c r="B29" s="44"/>
    </row>
    <row r="30" spans="1:4" ht="13.5" thickBot="1" x14ac:dyDescent="0.25">
      <c r="A30" s="108" t="s">
        <v>27</v>
      </c>
      <c r="B30" s="109"/>
    </row>
    <row r="31" spans="1:4" ht="13.5" thickTop="1" x14ac:dyDescent="0.2">
      <c r="A31" s="83" t="s">
        <v>28</v>
      </c>
      <c r="B31" s="107"/>
    </row>
    <row r="32" spans="1:4" x14ac:dyDescent="0.2">
      <c r="A32" s="4" t="s">
        <v>29</v>
      </c>
      <c r="B32" s="42"/>
    </row>
    <row r="33" spans="1:9" x14ac:dyDescent="0.2">
      <c r="A33" s="4" t="s">
        <v>30</v>
      </c>
      <c r="B33" s="45"/>
    </row>
    <row r="34" spans="1:9" ht="13.5" thickBot="1" x14ac:dyDescent="0.25">
      <c r="A34" s="108" t="s">
        <v>31</v>
      </c>
      <c r="B34" s="109"/>
    </row>
    <row r="35" spans="1:9" ht="13.5" thickTop="1" x14ac:dyDescent="0.2">
      <c r="A35" s="17" t="s">
        <v>32</v>
      </c>
      <c r="B35" s="46"/>
    </row>
    <row r="36" spans="1:9" x14ac:dyDescent="0.2">
      <c r="A36" s="4" t="s">
        <v>33</v>
      </c>
      <c r="B36" s="42"/>
    </row>
    <row r="37" spans="1:9" x14ac:dyDescent="0.2">
      <c r="A37" s="4" t="s">
        <v>34</v>
      </c>
      <c r="B37" s="45"/>
    </row>
    <row r="38" spans="1:9" ht="13.5" thickBot="1" x14ac:dyDescent="0.25">
      <c r="A38" s="4" t="s">
        <v>35</v>
      </c>
      <c r="B38" s="45"/>
    </row>
    <row r="39" spans="1:9" ht="13.5" thickBot="1" x14ac:dyDescent="0.25">
      <c r="A39" s="8"/>
      <c r="B39" s="15"/>
    </row>
    <row r="40" spans="1:9" x14ac:dyDescent="0.2">
      <c r="A40" s="10" t="s">
        <v>36</v>
      </c>
      <c r="B40" s="13" t="s">
        <v>1</v>
      </c>
      <c r="C40" s="112"/>
      <c r="D40" s="112"/>
      <c r="E40" s="112"/>
      <c r="F40" s="112"/>
      <c r="G40" s="112"/>
      <c r="H40" s="112"/>
      <c r="I40" s="112"/>
    </row>
    <row r="41" spans="1:9" ht="13.5" thickBot="1" x14ac:dyDescent="0.25">
      <c r="A41" s="7" t="s">
        <v>37</v>
      </c>
      <c r="B41" s="43"/>
    </row>
    <row r="42" spans="1:9" ht="13.5" thickTop="1" x14ac:dyDescent="0.2">
      <c r="A42" s="83" t="s">
        <v>38</v>
      </c>
      <c r="B42" s="104"/>
      <c r="C42" t="s">
        <v>39</v>
      </c>
    </row>
    <row r="43" spans="1:9" s="26" customFormat="1" x14ac:dyDescent="0.2">
      <c r="A43" s="6" t="s">
        <v>40</v>
      </c>
      <c r="B43" s="47"/>
    </row>
    <row r="44" spans="1:9" s="26" customFormat="1" x14ac:dyDescent="0.2">
      <c r="A44" s="6" t="s">
        <v>41</v>
      </c>
      <c r="B44" s="47"/>
    </row>
    <row r="45" spans="1:9" ht="13.5" thickBot="1" x14ac:dyDescent="0.25">
      <c r="A45" s="105" t="s">
        <v>42</v>
      </c>
      <c r="B45" s="106"/>
    </row>
    <row r="46" spans="1:9" ht="13.5" thickTop="1" x14ac:dyDescent="0.2">
      <c r="A46" s="83" t="s">
        <v>43</v>
      </c>
      <c r="B46" s="104"/>
      <c r="C46" t="s">
        <v>44</v>
      </c>
    </row>
    <row r="47" spans="1:9" s="26" customFormat="1" x14ac:dyDescent="0.2">
      <c r="A47" s="6" t="s">
        <v>45</v>
      </c>
      <c r="B47" s="47"/>
    </row>
    <row r="48" spans="1:9" s="26" customFormat="1" x14ac:dyDescent="0.2">
      <c r="A48" s="6" t="s">
        <v>46</v>
      </c>
      <c r="B48" s="47"/>
    </row>
    <row r="49" spans="1:3" ht="13.5" thickBot="1" x14ac:dyDescent="0.25">
      <c r="A49" s="105" t="s">
        <v>47</v>
      </c>
      <c r="B49" s="106"/>
    </row>
    <row r="50" spans="1:3" ht="13.5" thickTop="1" x14ac:dyDescent="0.2">
      <c r="A50" s="56" t="s">
        <v>48</v>
      </c>
      <c r="B50" s="103">
        <f>B46+B42</f>
        <v>0</v>
      </c>
    </row>
    <row r="51" spans="1:3" x14ac:dyDescent="0.2">
      <c r="A51" s="6" t="s">
        <v>49</v>
      </c>
      <c r="B51" s="35">
        <f>B47+B43</f>
        <v>0</v>
      </c>
    </row>
    <row r="52" spans="1:3" x14ac:dyDescent="0.2">
      <c r="A52" s="6" t="s">
        <v>50</v>
      </c>
      <c r="B52" s="35">
        <f>B48+B44</f>
        <v>0</v>
      </c>
    </row>
    <row r="53" spans="1:3" ht="13.5" thickBot="1" x14ac:dyDescent="0.25">
      <c r="A53" s="31" t="s">
        <v>51</v>
      </c>
      <c r="B53" s="48">
        <f>MAX(B49,B45)</f>
        <v>0</v>
      </c>
    </row>
    <row r="54" spans="1:3" ht="13.5" thickBot="1" x14ac:dyDescent="0.25">
      <c r="A54" s="8"/>
      <c r="B54" s="15"/>
    </row>
    <row r="55" spans="1:3" x14ac:dyDescent="0.2">
      <c r="A55" s="10" t="s">
        <v>309</v>
      </c>
      <c r="B55" s="13" t="s">
        <v>1</v>
      </c>
    </row>
    <row r="56" spans="1:3" x14ac:dyDescent="0.2">
      <c r="A56" s="2" t="s">
        <v>310</v>
      </c>
      <c r="B56" s="42"/>
      <c r="C56" s="119" t="s">
        <v>311</v>
      </c>
    </row>
    <row r="57" spans="1:3" s="26" customFormat="1" x14ac:dyDescent="0.2">
      <c r="A57" s="6" t="s">
        <v>312</v>
      </c>
      <c r="B57" s="47"/>
      <c r="C57"/>
    </row>
    <row r="58" spans="1:3" x14ac:dyDescent="0.2">
      <c r="A58" s="2" t="s">
        <v>313</v>
      </c>
      <c r="B58" s="42"/>
    </row>
    <row r="59" spans="1:3" s="26" customFormat="1" x14ac:dyDescent="0.2">
      <c r="A59" s="6" t="s">
        <v>314</v>
      </c>
      <c r="B59" s="47"/>
    </row>
    <row r="60" spans="1:3" x14ac:dyDescent="0.2">
      <c r="A60" s="2" t="s">
        <v>315</v>
      </c>
      <c r="B60" s="42"/>
    </row>
    <row r="61" spans="1:3" s="26" customFormat="1" x14ac:dyDescent="0.2">
      <c r="A61" s="6" t="s">
        <v>316</v>
      </c>
      <c r="B61" s="47"/>
    </row>
    <row r="62" spans="1:3" x14ac:dyDescent="0.2">
      <c r="A62" s="5" t="s">
        <v>317</v>
      </c>
      <c r="B62" s="42"/>
    </row>
    <row r="63" spans="1:3" s="26" customFormat="1" ht="13.5" thickBot="1" x14ac:dyDescent="0.25">
      <c r="A63" s="11" t="s">
        <v>318</v>
      </c>
      <c r="B63" s="49"/>
    </row>
    <row r="64" spans="1:3" ht="13.5" thickBot="1" x14ac:dyDescent="0.25">
      <c r="A64" s="8"/>
      <c r="B64" s="15"/>
    </row>
    <row r="65" spans="1:10" x14ac:dyDescent="0.2">
      <c r="A65" s="10" t="s">
        <v>52</v>
      </c>
      <c r="B65" s="13" t="s">
        <v>1</v>
      </c>
      <c r="C65" s="119" t="s">
        <v>356</v>
      </c>
    </row>
    <row r="66" spans="1:10" x14ac:dyDescent="0.2">
      <c r="A66" s="2" t="s">
        <v>53</v>
      </c>
      <c r="B66" s="42"/>
    </row>
    <row r="67" spans="1:10" ht="13.5" thickBot="1" x14ac:dyDescent="0.25">
      <c r="A67" s="2" t="s">
        <v>54</v>
      </c>
      <c r="B67" s="14"/>
    </row>
    <row r="68" spans="1:10" s="124" customFormat="1" ht="13.5" hidden="1" thickBot="1" x14ac:dyDescent="0.25">
      <c r="A68" s="122" t="s">
        <v>55</v>
      </c>
      <c r="B68" s="123"/>
      <c r="C68" s="124" t="s">
        <v>361</v>
      </c>
    </row>
    <row r="69" spans="1:10" ht="13.5" thickBot="1" x14ac:dyDescent="0.25">
      <c r="A69" s="8"/>
      <c r="B69" s="15"/>
    </row>
    <row r="70" spans="1:10" x14ac:dyDescent="0.2">
      <c r="A70" s="21" t="s">
        <v>56</v>
      </c>
      <c r="B70" s="22" t="s">
        <v>1</v>
      </c>
      <c r="C70" s="119" t="s">
        <v>356</v>
      </c>
    </row>
    <row r="71" spans="1:10" x14ac:dyDescent="0.2">
      <c r="A71" s="2" t="s">
        <v>57</v>
      </c>
      <c r="B71" s="42"/>
    </row>
    <row r="72" spans="1:10" x14ac:dyDescent="0.2">
      <c r="A72" s="2" t="s">
        <v>58</v>
      </c>
      <c r="B72" s="42"/>
    </row>
    <row r="73" spans="1:10" ht="13.5" thickBot="1" x14ac:dyDescent="0.25">
      <c r="A73" s="31" t="s">
        <v>59</v>
      </c>
      <c r="B73" s="50"/>
    </row>
    <row r="74" spans="1:10" ht="13.5" thickBot="1" x14ac:dyDescent="0.25"/>
    <row r="75" spans="1:10" x14ac:dyDescent="0.2">
      <c r="A75" s="21" t="s">
        <v>60</v>
      </c>
      <c r="B75" s="22" t="s">
        <v>1</v>
      </c>
      <c r="J75" s="1"/>
    </row>
    <row r="76" spans="1:10" x14ac:dyDescent="0.2">
      <c r="A76" s="30" t="s">
        <v>61</v>
      </c>
      <c r="B76" s="14"/>
    </row>
    <row r="77" spans="1:10" x14ac:dyDescent="0.2">
      <c r="A77" s="4" t="s">
        <v>62</v>
      </c>
      <c r="B77" s="51"/>
    </row>
    <row r="78" spans="1:10" x14ac:dyDescent="0.2">
      <c r="A78" s="4" t="s">
        <v>63</v>
      </c>
      <c r="B78" s="42"/>
    </row>
    <row r="79" spans="1:10" x14ac:dyDescent="0.2">
      <c r="A79" s="4" t="s">
        <v>14</v>
      </c>
      <c r="B79" s="44"/>
    </row>
    <row r="80" spans="1:10" x14ac:dyDescent="0.2">
      <c r="A80" s="4" t="s">
        <v>15</v>
      </c>
      <c r="B80" s="44"/>
    </row>
    <row r="81" spans="1:3" x14ac:dyDescent="0.2">
      <c r="A81" s="4" t="s">
        <v>64</v>
      </c>
      <c r="B81" s="42"/>
    </row>
    <row r="82" spans="1:3" x14ac:dyDescent="0.2">
      <c r="A82" s="4" t="s">
        <v>65</v>
      </c>
      <c r="B82" s="42"/>
    </row>
    <row r="83" spans="1:3" x14ac:dyDescent="0.2">
      <c r="A83" s="4" t="s">
        <v>38</v>
      </c>
      <c r="B83" s="41"/>
    </row>
    <row r="84" spans="1:3" s="26" customFormat="1" x14ac:dyDescent="0.2">
      <c r="A84" s="27" t="s">
        <v>66</v>
      </c>
      <c r="B84" s="47"/>
    </row>
    <row r="85" spans="1:3" x14ac:dyDescent="0.2">
      <c r="A85" s="4" t="s">
        <v>67</v>
      </c>
      <c r="B85" s="42"/>
    </row>
    <row r="86" spans="1:3" x14ac:dyDescent="0.2">
      <c r="A86" s="4" t="s">
        <v>68</v>
      </c>
      <c r="B86" s="42"/>
      <c r="C86" t="s">
        <v>306</v>
      </c>
    </row>
    <row r="87" spans="1:3" s="26" customFormat="1" x14ac:dyDescent="0.2">
      <c r="A87" s="28" t="s">
        <v>69</v>
      </c>
      <c r="B87" s="49"/>
      <c r="C87" s="121" t="s">
        <v>354</v>
      </c>
    </row>
    <row r="88" spans="1:3" x14ac:dyDescent="0.2">
      <c r="A88" s="24"/>
      <c r="B88" s="25"/>
    </row>
    <row r="89" spans="1:3" x14ac:dyDescent="0.2">
      <c r="A89" s="29" t="s">
        <v>70</v>
      </c>
      <c r="B89" s="23"/>
    </row>
    <row r="90" spans="1:3" x14ac:dyDescent="0.2">
      <c r="A90" s="4" t="s">
        <v>62</v>
      </c>
      <c r="B90" s="51"/>
    </row>
    <row r="91" spans="1:3" x14ac:dyDescent="0.2">
      <c r="A91" s="4" t="s">
        <v>63</v>
      </c>
      <c r="B91" s="42"/>
    </row>
    <row r="92" spans="1:3" x14ac:dyDescent="0.2">
      <c r="A92" s="4" t="s">
        <v>14</v>
      </c>
      <c r="B92" s="44"/>
    </row>
    <row r="93" spans="1:3" x14ac:dyDescent="0.2">
      <c r="A93" s="4" t="s">
        <v>15</v>
      </c>
      <c r="B93" s="44"/>
    </row>
    <row r="94" spans="1:3" x14ac:dyDescent="0.2">
      <c r="A94" s="4" t="s">
        <v>71</v>
      </c>
      <c r="B94" s="42"/>
    </row>
    <row r="95" spans="1:3" x14ac:dyDescent="0.2">
      <c r="A95" s="4" t="s">
        <v>72</v>
      </c>
      <c r="B95" s="42"/>
    </row>
    <row r="96" spans="1:3" x14ac:dyDescent="0.2">
      <c r="A96" s="4" t="s">
        <v>73</v>
      </c>
      <c r="B96" s="41"/>
    </row>
    <row r="97" spans="1:3" s="26" customFormat="1" x14ac:dyDescent="0.2">
      <c r="A97" s="27" t="s">
        <v>66</v>
      </c>
      <c r="B97" s="47"/>
    </row>
    <row r="98" spans="1:3" x14ac:dyDescent="0.2">
      <c r="A98" s="4" t="s">
        <v>67</v>
      </c>
      <c r="B98" s="42"/>
    </row>
    <row r="99" spans="1:3" x14ac:dyDescent="0.2">
      <c r="A99" s="4" t="s">
        <v>68</v>
      </c>
      <c r="B99" s="42"/>
      <c r="C99" t="s">
        <v>306</v>
      </c>
    </row>
    <row r="100" spans="1:3" s="26" customFormat="1" ht="13.5" thickBot="1" x14ac:dyDescent="0.25">
      <c r="A100" s="40" t="s">
        <v>74</v>
      </c>
      <c r="B100" s="52"/>
      <c r="C100" s="121" t="s">
        <v>353</v>
      </c>
    </row>
    <row r="101" spans="1:3" ht="13.5" thickBot="1" x14ac:dyDescent="0.25">
      <c r="A101" s="8"/>
      <c r="B101" s="15"/>
    </row>
    <row r="102" spans="1:3" x14ac:dyDescent="0.2">
      <c r="A102" s="10" t="s">
        <v>319</v>
      </c>
      <c r="B102" s="13" t="s">
        <v>1</v>
      </c>
    </row>
    <row r="103" spans="1:3" x14ac:dyDescent="0.2">
      <c r="A103" s="30" t="s">
        <v>320</v>
      </c>
      <c r="B103" s="115"/>
    </row>
    <row r="104" spans="1:3" x14ac:dyDescent="0.2">
      <c r="A104" s="4" t="s">
        <v>321</v>
      </c>
      <c r="B104" s="116"/>
    </row>
    <row r="105" spans="1:3" x14ac:dyDescent="0.2">
      <c r="A105" s="4" t="s">
        <v>322</v>
      </c>
      <c r="B105" s="116"/>
    </row>
    <row r="106" spans="1:3" x14ac:dyDescent="0.2">
      <c r="A106" s="4" t="s">
        <v>323</v>
      </c>
      <c r="B106" s="115"/>
      <c r="C106" t="s">
        <v>360</v>
      </c>
    </row>
    <row r="107" spans="1:3" x14ac:dyDescent="0.2">
      <c r="A107" s="4" t="s">
        <v>324</v>
      </c>
      <c r="B107" s="42"/>
      <c r="C107" t="s">
        <v>360</v>
      </c>
    </row>
    <row r="108" spans="1:3" ht="13.5" thickBot="1" x14ac:dyDescent="0.25">
      <c r="A108" s="16" t="s">
        <v>325</v>
      </c>
      <c r="B108" s="45"/>
    </row>
    <row r="109" spans="1:3" ht="13.5" thickTop="1" x14ac:dyDescent="0.2">
      <c r="A109" s="117" t="s">
        <v>326</v>
      </c>
      <c r="B109" s="110"/>
    </row>
    <row r="110" spans="1:3" x14ac:dyDescent="0.2">
      <c r="A110" s="4" t="s">
        <v>327</v>
      </c>
      <c r="B110" s="116"/>
    </row>
    <row r="111" spans="1:3" x14ac:dyDescent="0.2">
      <c r="A111" s="4" t="s">
        <v>328</v>
      </c>
      <c r="B111" s="116"/>
    </row>
    <row r="112" spans="1:3" x14ac:dyDescent="0.2">
      <c r="A112" s="4" t="s">
        <v>329</v>
      </c>
      <c r="B112" s="42"/>
      <c r="C112" t="s">
        <v>360</v>
      </c>
    </row>
    <row r="113" spans="1:3" ht="13.5" thickBot="1" x14ac:dyDescent="0.25">
      <c r="A113" s="108" t="s">
        <v>330</v>
      </c>
      <c r="B113" s="109"/>
    </row>
    <row r="114" spans="1:3" ht="13.5" thickTop="1" x14ac:dyDescent="0.2">
      <c r="A114" s="117" t="s">
        <v>331</v>
      </c>
      <c r="B114" s="110"/>
    </row>
    <row r="115" spans="1:3" x14ac:dyDescent="0.2">
      <c r="A115" s="4" t="s">
        <v>327</v>
      </c>
      <c r="B115" s="116"/>
    </row>
    <row r="116" spans="1:3" x14ac:dyDescent="0.2">
      <c r="A116" s="4" t="s">
        <v>328</v>
      </c>
      <c r="B116" s="116"/>
    </row>
    <row r="117" spans="1:3" x14ac:dyDescent="0.2">
      <c r="A117" s="4" t="s">
        <v>329</v>
      </c>
      <c r="B117" s="42"/>
      <c r="C117" t="s">
        <v>360</v>
      </c>
    </row>
    <row r="118" spans="1:3" ht="13.5" thickBot="1" x14ac:dyDescent="0.25">
      <c r="A118" s="108" t="s">
        <v>330</v>
      </c>
      <c r="B118" s="109"/>
    </row>
    <row r="119" spans="1:3" ht="13.5" thickTop="1" x14ac:dyDescent="0.2">
      <c r="A119" s="117" t="s">
        <v>332</v>
      </c>
      <c r="B119" s="110"/>
    </row>
    <row r="120" spans="1:3" x14ac:dyDescent="0.2">
      <c r="A120" s="4" t="s">
        <v>327</v>
      </c>
      <c r="B120" s="116"/>
    </row>
    <row r="121" spans="1:3" x14ac:dyDescent="0.2">
      <c r="A121" s="4" t="s">
        <v>328</v>
      </c>
      <c r="B121" s="116"/>
    </row>
    <row r="122" spans="1:3" x14ac:dyDescent="0.2">
      <c r="A122" s="4" t="s">
        <v>329</v>
      </c>
      <c r="B122" s="42"/>
      <c r="C122" t="s">
        <v>360</v>
      </c>
    </row>
    <row r="123" spans="1:3" ht="13.5" thickBot="1" x14ac:dyDescent="0.25">
      <c r="A123" s="108" t="s">
        <v>330</v>
      </c>
      <c r="B123" s="109"/>
    </row>
    <row r="124" spans="1:3" ht="13.5" thickTop="1" x14ac:dyDescent="0.2">
      <c r="A124" s="117" t="s">
        <v>333</v>
      </c>
      <c r="B124" s="110"/>
    </row>
    <row r="125" spans="1:3" x14ac:dyDescent="0.2">
      <c r="A125" s="4" t="s">
        <v>327</v>
      </c>
      <c r="B125" s="116"/>
    </row>
    <row r="126" spans="1:3" x14ac:dyDescent="0.2">
      <c r="A126" s="4" t="s">
        <v>328</v>
      </c>
      <c r="B126" s="116"/>
    </row>
    <row r="127" spans="1:3" x14ac:dyDescent="0.2">
      <c r="A127" s="4" t="s">
        <v>334</v>
      </c>
      <c r="B127" s="42"/>
      <c r="C127" t="s">
        <v>360</v>
      </c>
    </row>
    <row r="128" spans="1:3" ht="13.5" thickBot="1" x14ac:dyDescent="0.25">
      <c r="A128" s="108" t="s">
        <v>330</v>
      </c>
      <c r="B128" s="109"/>
    </row>
    <row r="129" spans="1:3" ht="13.5" thickTop="1" x14ac:dyDescent="0.2">
      <c r="A129" s="117" t="s">
        <v>335</v>
      </c>
      <c r="B129" s="110"/>
    </row>
    <row r="130" spans="1:3" x14ac:dyDescent="0.2">
      <c r="A130" s="4" t="s">
        <v>327</v>
      </c>
      <c r="B130" s="116"/>
    </row>
    <row r="131" spans="1:3" x14ac:dyDescent="0.2">
      <c r="A131" s="4" t="s">
        <v>328</v>
      </c>
      <c r="B131" s="116"/>
    </row>
    <row r="132" spans="1:3" x14ac:dyDescent="0.2">
      <c r="A132" s="4" t="s">
        <v>336</v>
      </c>
      <c r="B132" s="42"/>
      <c r="C132" t="s">
        <v>360</v>
      </c>
    </row>
    <row r="133" spans="1:3" ht="13.5" thickBot="1" x14ac:dyDescent="0.25">
      <c r="A133" s="108" t="s">
        <v>330</v>
      </c>
      <c r="B133" s="109"/>
    </row>
    <row r="134" spans="1:3" ht="13.5" thickTop="1" x14ac:dyDescent="0.2">
      <c r="A134" s="117" t="s">
        <v>337</v>
      </c>
      <c r="B134" s="110"/>
    </row>
    <row r="135" spans="1:3" x14ac:dyDescent="0.2">
      <c r="A135" s="4" t="s">
        <v>327</v>
      </c>
      <c r="B135" s="116"/>
    </row>
    <row r="136" spans="1:3" x14ac:dyDescent="0.2">
      <c r="A136" s="4" t="s">
        <v>328</v>
      </c>
      <c r="B136" s="116"/>
    </row>
    <row r="137" spans="1:3" x14ac:dyDescent="0.2">
      <c r="A137" s="4" t="s">
        <v>338</v>
      </c>
      <c r="B137" s="42"/>
      <c r="C137" t="s">
        <v>360</v>
      </c>
    </row>
    <row r="138" spans="1:3" ht="13.5" thickBot="1" x14ac:dyDescent="0.25">
      <c r="A138" s="108" t="s">
        <v>330</v>
      </c>
      <c r="B138" s="109"/>
    </row>
    <row r="139" spans="1:3" ht="13.5" thickTop="1" x14ac:dyDescent="0.2">
      <c r="A139" s="117" t="s">
        <v>339</v>
      </c>
      <c r="B139" s="110"/>
    </row>
    <row r="140" spans="1:3" x14ac:dyDescent="0.2">
      <c r="A140" s="4" t="s">
        <v>327</v>
      </c>
      <c r="B140" s="116"/>
    </row>
    <row r="141" spans="1:3" x14ac:dyDescent="0.2">
      <c r="A141" s="4" t="s">
        <v>328</v>
      </c>
      <c r="B141" s="116"/>
    </row>
    <row r="142" spans="1:3" x14ac:dyDescent="0.2">
      <c r="A142" s="4" t="s">
        <v>338</v>
      </c>
      <c r="B142" s="42"/>
      <c r="C142" t="s">
        <v>360</v>
      </c>
    </row>
    <row r="143" spans="1:3" ht="13.5" thickBot="1" x14ac:dyDescent="0.25">
      <c r="A143" s="108" t="s">
        <v>330</v>
      </c>
      <c r="B143" s="109"/>
    </row>
    <row r="144" spans="1:3" ht="13.5" thickTop="1" x14ac:dyDescent="0.2">
      <c r="A144" s="117" t="s">
        <v>340</v>
      </c>
      <c r="B144" s="110"/>
    </row>
    <row r="145" spans="1:3" x14ac:dyDescent="0.2">
      <c r="A145" s="4" t="s">
        <v>341</v>
      </c>
      <c r="B145" s="42"/>
      <c r="C145" t="s">
        <v>360</v>
      </c>
    </row>
    <row r="146" spans="1:3" ht="13.5" thickBot="1" x14ac:dyDescent="0.25">
      <c r="A146" s="108" t="s">
        <v>330</v>
      </c>
      <c r="B146" s="109"/>
    </row>
    <row r="147" spans="1:3" ht="13.5" thickTop="1" x14ac:dyDescent="0.2">
      <c r="A147" s="118" t="s">
        <v>342</v>
      </c>
      <c r="B147" s="115"/>
    </row>
    <row r="148" spans="1:3" x14ac:dyDescent="0.2">
      <c r="A148" s="4" t="s">
        <v>328</v>
      </c>
      <c r="B148" s="116"/>
    </row>
    <row r="149" spans="1:3" x14ac:dyDescent="0.2">
      <c r="A149" s="4" t="s">
        <v>343</v>
      </c>
      <c r="B149" s="42"/>
      <c r="C149" t="s">
        <v>360</v>
      </c>
    </row>
    <row r="150" spans="1:3" ht="13.5" thickBot="1" x14ac:dyDescent="0.25">
      <c r="A150" s="16" t="s">
        <v>330</v>
      </c>
      <c r="B150" s="44"/>
    </row>
    <row r="151" spans="1:3" ht="13.5" thickBot="1" x14ac:dyDescent="0.25">
      <c r="A151" s="8"/>
      <c r="B151" s="15"/>
    </row>
    <row r="152" spans="1:3" x14ac:dyDescent="0.2">
      <c r="A152" s="10" t="s">
        <v>75</v>
      </c>
      <c r="B152" s="13" t="s">
        <v>1</v>
      </c>
      <c r="C152" t="s">
        <v>76</v>
      </c>
    </row>
    <row r="153" spans="1:3" x14ac:dyDescent="0.2">
      <c r="A153" s="5" t="s">
        <v>77</v>
      </c>
      <c r="B153" s="41"/>
      <c r="C153" s="119" t="s">
        <v>358</v>
      </c>
    </row>
    <row r="154" spans="1:3" x14ac:dyDescent="0.2">
      <c r="A154" s="5" t="s">
        <v>78</v>
      </c>
      <c r="B154" s="41"/>
    </row>
    <row r="155" spans="1:3" s="26" customFormat="1" x14ac:dyDescent="0.2">
      <c r="A155" s="6" t="s">
        <v>79</v>
      </c>
      <c r="B155" s="47"/>
    </row>
    <row r="156" spans="1:3" s="26" customFormat="1" x14ac:dyDescent="0.2">
      <c r="A156" s="6" t="s">
        <v>80</v>
      </c>
      <c r="B156" s="47"/>
    </row>
    <row r="157" spans="1:3" s="26" customFormat="1" x14ac:dyDescent="0.2">
      <c r="A157" s="6" t="s">
        <v>81</v>
      </c>
      <c r="B157" s="47"/>
    </row>
    <row r="158" spans="1:3" s="26" customFormat="1" ht="13.5" thickBot="1" x14ac:dyDescent="0.25">
      <c r="A158" s="11" t="s">
        <v>82</v>
      </c>
      <c r="B158" s="36">
        <f>B154-B155-B156-B157</f>
        <v>0</v>
      </c>
    </row>
    <row r="159" spans="1:3" ht="13.5" thickBot="1" x14ac:dyDescent="0.25">
      <c r="A159" s="8"/>
      <c r="B159" s="15"/>
    </row>
    <row r="160" spans="1:3" x14ac:dyDescent="0.2">
      <c r="A160" s="10" t="s">
        <v>344</v>
      </c>
      <c r="B160" s="13" t="s">
        <v>1</v>
      </c>
      <c r="C160" s="119" t="s">
        <v>357</v>
      </c>
    </row>
    <row r="161" spans="1:3" x14ac:dyDescent="0.2">
      <c r="A161" s="5" t="s">
        <v>345</v>
      </c>
      <c r="B161" s="42"/>
    </row>
    <row r="162" spans="1:3" x14ac:dyDescent="0.2">
      <c r="A162" s="5" t="s">
        <v>346</v>
      </c>
      <c r="B162" s="42"/>
    </row>
    <row r="163" spans="1:3" x14ac:dyDescent="0.2">
      <c r="A163" s="2" t="s">
        <v>347</v>
      </c>
      <c r="B163" s="42"/>
    </row>
    <row r="164" spans="1:3" x14ac:dyDescent="0.2">
      <c r="A164" s="2" t="s">
        <v>348</v>
      </c>
      <c r="B164" s="42"/>
    </row>
    <row r="165" spans="1:3" x14ac:dyDescent="0.2">
      <c r="A165" s="2" t="s">
        <v>349</v>
      </c>
      <c r="B165" s="42"/>
    </row>
    <row r="166" spans="1:3" x14ac:dyDescent="0.2">
      <c r="A166" s="2" t="s">
        <v>350</v>
      </c>
      <c r="B166" s="42"/>
    </row>
    <row r="167" spans="1:3" x14ac:dyDescent="0.2">
      <c r="A167" s="5" t="s">
        <v>351</v>
      </c>
      <c r="B167" s="42"/>
    </row>
    <row r="168" spans="1:3" ht="13.5" thickBot="1" x14ac:dyDescent="0.25">
      <c r="A168" s="7" t="s">
        <v>352</v>
      </c>
      <c r="B168" s="42"/>
    </row>
    <row r="169" spans="1:3" ht="13.5" thickBot="1" x14ac:dyDescent="0.25">
      <c r="A169" s="8"/>
      <c r="B169" s="15"/>
    </row>
    <row r="170" spans="1:3" x14ac:dyDescent="0.2">
      <c r="A170" s="57" t="s">
        <v>83</v>
      </c>
      <c r="B170" s="58" t="s">
        <v>1</v>
      </c>
    </row>
    <row r="171" spans="1:3" x14ac:dyDescent="0.2">
      <c r="A171" s="17" t="s">
        <v>84</v>
      </c>
      <c r="B171" s="59"/>
      <c r="C171" t="s">
        <v>85</v>
      </c>
    </row>
    <row r="172" spans="1:3" x14ac:dyDescent="0.2">
      <c r="A172" s="3" t="s">
        <v>86</v>
      </c>
      <c r="B172" s="53"/>
      <c r="C172" t="s">
        <v>87</v>
      </c>
    </row>
    <row r="173" spans="1:3" s="26" customFormat="1" ht="13.5" thickBot="1" x14ac:dyDescent="0.25">
      <c r="A173" s="11" t="s">
        <v>88</v>
      </c>
      <c r="B173" s="82"/>
      <c r="C173" s="119" t="s">
        <v>359</v>
      </c>
    </row>
    <row r="174" spans="1:3" ht="13.5" thickTop="1" x14ac:dyDescent="0.2">
      <c r="A174" s="83" t="s">
        <v>89</v>
      </c>
      <c r="B174" s="84"/>
      <c r="C174" t="s">
        <v>90</v>
      </c>
    </row>
    <row r="175" spans="1:3" x14ac:dyDescent="0.2">
      <c r="A175" s="3" t="s">
        <v>91</v>
      </c>
      <c r="B175" s="53"/>
    </row>
    <row r="176" spans="1:3" s="26" customFormat="1" ht="13.5" thickBot="1" x14ac:dyDescent="0.25">
      <c r="A176" s="85" t="s">
        <v>88</v>
      </c>
      <c r="B176" s="86"/>
      <c r="C176" s="119" t="s">
        <v>359</v>
      </c>
    </row>
    <row r="177" spans="1:3" ht="13.5" thickTop="1" x14ac:dyDescent="0.2">
      <c r="A177" s="17" t="s">
        <v>92</v>
      </c>
      <c r="B177" s="59"/>
      <c r="C177" t="s">
        <v>93</v>
      </c>
    </row>
    <row r="178" spans="1:3" x14ac:dyDescent="0.2">
      <c r="A178" s="3" t="s">
        <v>94</v>
      </c>
      <c r="B178" s="53"/>
    </row>
    <row r="179" spans="1:3" s="26" customFormat="1" ht="13.5" thickBot="1" x14ac:dyDescent="0.25">
      <c r="A179" s="85" t="s">
        <v>88</v>
      </c>
      <c r="B179" s="82"/>
      <c r="C179" s="119" t="s">
        <v>359</v>
      </c>
    </row>
    <row r="180" spans="1:3" ht="13.5" thickTop="1" x14ac:dyDescent="0.2">
      <c r="A180" s="83" t="s">
        <v>95</v>
      </c>
      <c r="B180" s="84"/>
    </row>
    <row r="181" spans="1:3" x14ac:dyDescent="0.2">
      <c r="A181" s="3" t="s">
        <v>96</v>
      </c>
      <c r="B181" s="53"/>
      <c r="C181" t="s">
        <v>364</v>
      </c>
    </row>
    <row r="182" spans="1:3" s="26" customFormat="1" ht="13.5" thickBot="1" x14ac:dyDescent="0.25">
      <c r="A182" s="85" t="s">
        <v>88</v>
      </c>
      <c r="B182" s="86"/>
      <c r="C182" s="119" t="s">
        <v>359</v>
      </c>
    </row>
    <row r="183" spans="1:3" ht="13.5" thickTop="1" x14ac:dyDescent="0.2">
      <c r="A183" s="17" t="s">
        <v>97</v>
      </c>
      <c r="B183" s="59"/>
    </row>
    <row r="184" spans="1:3" x14ac:dyDescent="0.2">
      <c r="A184" s="3" t="s">
        <v>98</v>
      </c>
      <c r="B184" s="53"/>
      <c r="C184" t="s">
        <v>355</v>
      </c>
    </row>
    <row r="185" spans="1:3" s="26" customFormat="1" ht="13.5" thickBot="1" x14ac:dyDescent="0.25">
      <c r="A185" s="11" t="s">
        <v>88</v>
      </c>
      <c r="B185" s="82"/>
      <c r="C185" s="119" t="s">
        <v>359</v>
      </c>
    </row>
    <row r="186" spans="1:3" ht="13.5" thickTop="1" x14ac:dyDescent="0.2">
      <c r="A186" s="83" t="s">
        <v>99</v>
      </c>
      <c r="B186" s="84"/>
    </row>
    <row r="187" spans="1:3" x14ac:dyDescent="0.2">
      <c r="A187" s="3" t="s">
        <v>100</v>
      </c>
      <c r="B187" s="53"/>
    </row>
    <row r="188" spans="1:3" s="26" customFormat="1" ht="13.5" thickBot="1" x14ac:dyDescent="0.25">
      <c r="A188" s="85" t="s">
        <v>88</v>
      </c>
      <c r="B188" s="86"/>
      <c r="C188" s="119" t="s">
        <v>359</v>
      </c>
    </row>
    <row r="189" spans="1:3" s="26" customFormat="1" ht="13.5" thickTop="1" x14ac:dyDescent="0.2">
      <c r="A189" s="56" t="s">
        <v>101</v>
      </c>
      <c r="B189" s="60">
        <f>B186+B180+B177+B174+B171+B183</f>
        <v>0</v>
      </c>
    </row>
    <row r="190" spans="1:3" s="26" customFormat="1" x14ac:dyDescent="0.2">
      <c r="A190" s="3" t="s">
        <v>102</v>
      </c>
      <c r="B190" s="60">
        <f>B187+B181+B178+B175+B172+B184</f>
        <v>0</v>
      </c>
    </row>
    <row r="191" spans="1:3" s="73" customFormat="1" ht="5.25" x14ac:dyDescent="0.15">
      <c r="A191" s="71"/>
      <c r="B191" s="72"/>
    </row>
    <row r="192" spans="1:3" s="26" customFormat="1" x14ac:dyDescent="0.2">
      <c r="A192" s="74" t="s">
        <v>103</v>
      </c>
      <c r="B192" s="75">
        <f>IF(B189=0,0,(B173*B172+B176*B175+B179*B178+B182*B181+B188*B187+B185*B184)/B189)</f>
        <v>0</v>
      </c>
      <c r="C192" s="125" t="s">
        <v>369</v>
      </c>
    </row>
    <row r="193" spans="1:2" s="78" customFormat="1" ht="28.9" customHeight="1" thickBot="1" x14ac:dyDescent="0.25">
      <c r="A193" s="76" t="s">
        <v>104</v>
      </c>
      <c r="B193" s="77">
        <f>IF(B192&gt;'podpora limity'!B8,"Podíl požadované podpory je příliš vysoký. Je nutné snížit dílčí podíly požadované podpory u vybraných položek.",B173*B172+B176*B175+B179*B178+B182*B181+B188*B187+B185*B184)</f>
        <v>0</v>
      </c>
    </row>
    <row r="194" spans="1:2" ht="13.5" thickBot="1" x14ac:dyDescent="0.25"/>
    <row r="195" spans="1:2" x14ac:dyDescent="0.2">
      <c r="A195" s="21" t="s">
        <v>105</v>
      </c>
      <c r="B195" s="22" t="s">
        <v>1</v>
      </c>
    </row>
    <row r="196" spans="1:2" x14ac:dyDescent="0.2">
      <c r="A196" s="2" t="s">
        <v>106</v>
      </c>
      <c r="B196" s="53"/>
    </row>
    <row r="197" spans="1:2" x14ac:dyDescent="0.2">
      <c r="A197" s="2" t="s">
        <v>107</v>
      </c>
      <c r="B197" s="53"/>
    </row>
    <row r="198" spans="1:2" x14ac:dyDescent="0.2">
      <c r="A198" s="2" t="s">
        <v>108</v>
      </c>
      <c r="B198" s="53"/>
    </row>
    <row r="199" spans="1:2" x14ac:dyDescent="0.2">
      <c r="A199" s="2" t="s">
        <v>109</v>
      </c>
      <c r="B199" s="53"/>
    </row>
    <row r="200" spans="1:2" x14ac:dyDescent="0.2">
      <c r="A200" s="2" t="s">
        <v>110</v>
      </c>
      <c r="B200" s="53"/>
    </row>
    <row r="201" spans="1:2" x14ac:dyDescent="0.2">
      <c r="A201" s="2" t="s">
        <v>111</v>
      </c>
      <c r="B201" s="53"/>
    </row>
    <row r="202" spans="1:2" x14ac:dyDescent="0.2">
      <c r="A202" s="2" t="s">
        <v>112</v>
      </c>
      <c r="B202" s="53"/>
    </row>
    <row r="203" spans="1:2" x14ac:dyDescent="0.2">
      <c r="A203" s="2" t="s">
        <v>113</v>
      </c>
      <c r="B203" s="53"/>
    </row>
    <row r="204" spans="1:2" ht="13.5" thickBot="1" x14ac:dyDescent="0.25">
      <c r="A204" s="32" t="s">
        <v>114</v>
      </c>
      <c r="B204" s="37">
        <f>B203+B201+B200+B199+B196+B202+B198+B197</f>
        <v>0</v>
      </c>
    </row>
    <row r="205" spans="1:2" ht="13.5" thickBot="1" x14ac:dyDescent="0.25"/>
    <row r="206" spans="1:2" x14ac:dyDescent="0.2">
      <c r="A206" s="21" t="s">
        <v>115</v>
      </c>
      <c r="B206" s="22"/>
    </row>
    <row r="207" spans="1:2" x14ac:dyDescent="0.2">
      <c r="A207" s="2" t="s">
        <v>116</v>
      </c>
      <c r="B207" s="38">
        <f>B189</f>
        <v>0</v>
      </c>
    </row>
    <row r="208" spans="1:2" x14ac:dyDescent="0.2">
      <c r="A208" s="66" t="s">
        <v>102</v>
      </c>
      <c r="B208" s="67">
        <f>B190</f>
        <v>0</v>
      </c>
    </row>
    <row r="209" spans="1:4" x14ac:dyDescent="0.2">
      <c r="A209" s="2" t="s">
        <v>117</v>
      </c>
      <c r="B209" s="38">
        <f>B204</f>
        <v>0</v>
      </c>
    </row>
    <row r="210" spans="1:4" x14ac:dyDescent="0.2">
      <c r="A210" s="33" t="s">
        <v>118</v>
      </c>
      <c r="B210" s="39">
        <f>B209-B207</f>
        <v>0</v>
      </c>
    </row>
    <row r="211" spans="1:4" s="68" customFormat="1" ht="5.25" x14ac:dyDescent="0.15">
      <c r="A211" s="69"/>
      <c r="B211" s="70"/>
    </row>
    <row r="212" spans="1:4" s="81" customFormat="1" ht="34.9" customHeight="1" thickBot="1" x14ac:dyDescent="0.25">
      <c r="A212" s="80" t="s">
        <v>119</v>
      </c>
      <c r="B212" s="79">
        <f>IF((B210*(-1))&lt;B193,"Požadovaná podpora nesmí být vyšší, než plánovaná ztráta dle bilance akce",B193)</f>
        <v>0</v>
      </c>
      <c r="C212" s="81" t="s">
        <v>305</v>
      </c>
    </row>
    <row r="213" spans="1:4" ht="13.5" thickBot="1" x14ac:dyDescent="0.25">
      <c r="B213" s="65"/>
    </row>
    <row r="214" spans="1:4" x14ac:dyDescent="0.2">
      <c r="A214" s="89" t="s">
        <v>120</v>
      </c>
      <c r="B214" s="90"/>
    </row>
    <row r="215" spans="1:4" x14ac:dyDescent="0.2">
      <c r="A215" s="88" t="s">
        <v>121</v>
      </c>
      <c r="B215" s="94">
        <f>B172*B173</f>
        <v>0</v>
      </c>
    </row>
    <row r="216" spans="1:4" x14ac:dyDescent="0.2">
      <c r="A216" s="87" t="s">
        <v>122</v>
      </c>
      <c r="B216" s="95">
        <f>IF($B$208=0,0,B215/$B$208)</f>
        <v>0</v>
      </c>
    </row>
    <row r="217" spans="1:4" ht="26.25" thickBot="1" x14ac:dyDescent="0.4">
      <c r="A217" s="93" t="s">
        <v>123</v>
      </c>
      <c r="B217" s="96" t="str">
        <f>IF(B216=0,"",IF(B216&lt;='podpora limity'!D2,"výše žádosti o spolufinancování odpovídá pravidlům NSA","výše žádosti o spolufinancování neodpovídá pravidlům NSA, nárok na podporu v této skupině nákladů musí být snížen"))</f>
        <v/>
      </c>
      <c r="D217" s="102"/>
    </row>
    <row r="218" spans="1:4" ht="13.5" thickTop="1" x14ac:dyDescent="0.2">
      <c r="A218" s="92" t="s">
        <v>124</v>
      </c>
      <c r="B218" s="97">
        <f>B175*B176</f>
        <v>0</v>
      </c>
    </row>
    <row r="219" spans="1:4" x14ac:dyDescent="0.2">
      <c r="A219" s="87" t="s">
        <v>122</v>
      </c>
      <c r="B219" s="95">
        <f>IF($B$208=0,0,B218/$B$208)</f>
        <v>0</v>
      </c>
    </row>
    <row r="220" spans="1:4" ht="26.25" thickBot="1" x14ac:dyDescent="0.4">
      <c r="A220" s="93" t="s">
        <v>123</v>
      </c>
      <c r="B220" s="96" t="str">
        <f>IF(B219=0,"",IF(B219&lt;='podpora limity'!D3,"výše žádosti o spolufinancování odpovídá pravidlům NSA","výše žádosti o spolufinancování neodpovídá pravidlům NSA, nárok na podporu v této skupině nákladů musí být snížen"))</f>
        <v/>
      </c>
      <c r="D220" s="102"/>
    </row>
    <row r="221" spans="1:4" ht="13.5" thickTop="1" x14ac:dyDescent="0.2">
      <c r="A221" s="92" t="s">
        <v>125</v>
      </c>
      <c r="B221" s="97">
        <f>B178*B179</f>
        <v>0</v>
      </c>
    </row>
    <row r="222" spans="1:4" x14ac:dyDescent="0.2">
      <c r="A222" s="87" t="s">
        <v>122</v>
      </c>
      <c r="B222" s="95">
        <f>IF($B$208=0,0,B221/$B$208)</f>
        <v>0</v>
      </c>
    </row>
    <row r="223" spans="1:4" ht="26.25" thickBot="1" x14ac:dyDescent="0.4">
      <c r="A223" s="93" t="s">
        <v>123</v>
      </c>
      <c r="B223" s="96" t="str">
        <f>IF(B222=0,"",IF(B222&lt;='podpora limity'!D4,"výše žádosti o spolufinancování odpovídá pravidlům NSA","výše žádosti o spolufinancování neodpovídá pravidlům NSA, nárok na podporu v této skupině nákladů musí být snížen"))</f>
        <v/>
      </c>
      <c r="D223" s="102"/>
    </row>
    <row r="224" spans="1:4" ht="13.5" thickTop="1" x14ac:dyDescent="0.2">
      <c r="A224" s="92" t="s">
        <v>126</v>
      </c>
      <c r="B224" s="97">
        <f>B181*B182</f>
        <v>0</v>
      </c>
    </row>
    <row r="225" spans="1:4" x14ac:dyDescent="0.2">
      <c r="A225" s="87" t="s">
        <v>122</v>
      </c>
      <c r="B225" s="95">
        <f>IF($B$208=0,0,B224/$B$208)</f>
        <v>0</v>
      </c>
      <c r="C225" s="112" t="s">
        <v>307</v>
      </c>
    </row>
    <row r="226" spans="1:4" ht="26.25" thickBot="1" x14ac:dyDescent="0.4">
      <c r="A226" s="93" t="s">
        <v>123</v>
      </c>
      <c r="B226" s="96" t="str">
        <f>IF(B225=0,"",IF(B225&lt;='podpora limity'!D5,"výše žádosti o spolufinancování odpovídá pravidlům NSA","výše žádosti o spolufinancování neodpovídá pravidlům NSA, nárok na podporu v této skupině nákladů musí být snížen"))</f>
        <v/>
      </c>
      <c r="D226" s="102"/>
    </row>
    <row r="227" spans="1:4" ht="13.5" thickTop="1" x14ac:dyDescent="0.2">
      <c r="A227" s="92" t="s">
        <v>127</v>
      </c>
      <c r="B227" s="97">
        <f>B184*B185</f>
        <v>0</v>
      </c>
    </row>
    <row r="228" spans="1:4" x14ac:dyDescent="0.2">
      <c r="A228" s="87" t="s">
        <v>122</v>
      </c>
      <c r="B228" s="95">
        <f>IF($B$208=0,0,B227/$B$208)</f>
        <v>0</v>
      </c>
      <c r="C228" s="112" t="s">
        <v>128</v>
      </c>
    </row>
    <row r="229" spans="1:4" ht="26.25" thickBot="1" x14ac:dyDescent="0.4">
      <c r="A229" s="93" t="s">
        <v>123</v>
      </c>
      <c r="B229" s="96" t="str">
        <f>IF(B228=0,"",IF(B228&lt;='podpora limity'!D6,"výše žádosti o spolufinancování odpovídá pravidlům NSA","výše žádosti o spolufinancování neodpovídá pravidlům NSA, nárok na podporu v této skupině nákladů musí být snížen"))</f>
        <v/>
      </c>
      <c r="D229" s="102"/>
    </row>
    <row r="230" spans="1:4" ht="13.5" thickTop="1" x14ac:dyDescent="0.2">
      <c r="A230" s="92" t="s">
        <v>129</v>
      </c>
      <c r="B230" s="97">
        <f>B187*B188</f>
        <v>0</v>
      </c>
    </row>
    <row r="231" spans="1:4" x14ac:dyDescent="0.2">
      <c r="A231" s="87" t="s">
        <v>122</v>
      </c>
      <c r="B231" s="95">
        <f>IF($B$208=0,0,B230/$B$208)</f>
        <v>0</v>
      </c>
    </row>
    <row r="232" spans="1:4" ht="26.25" thickBot="1" x14ac:dyDescent="0.4">
      <c r="A232" s="93" t="s">
        <v>123</v>
      </c>
      <c r="B232" s="96" t="str">
        <f>IF(B231=0,"",IF(B231&lt;='podpora limity'!D7,"výše žádosti o spolufinancování odpovídá pravidlům NSA","výše žádosti o spolufinancování neodpovídá pravidlům NSA, nárok na podporu v této skupině nákladů musí být snížen"))</f>
        <v/>
      </c>
      <c r="D232" s="102"/>
    </row>
    <row r="233" spans="1:4" ht="13.5" thickTop="1" x14ac:dyDescent="0.2">
      <c r="A233" s="98" t="s">
        <v>130</v>
      </c>
      <c r="B233" s="99">
        <f>B230+B227+B224+B221+B218+B215</f>
        <v>0</v>
      </c>
    </row>
    <row r="234" spans="1:4" x14ac:dyDescent="0.2">
      <c r="A234" s="91" t="s">
        <v>131</v>
      </c>
      <c r="B234" s="100">
        <f>IF(B208=0,0,B233/B207)</f>
        <v>0</v>
      </c>
      <c r="C234" s="125" t="s">
        <v>370</v>
      </c>
    </row>
    <row r="235" spans="1:4" ht="30.75" thickBot="1" x14ac:dyDescent="0.45">
      <c r="A235" s="93" t="s">
        <v>132</v>
      </c>
      <c r="B235" s="101" t="str">
        <f>IF(B234=0,"",IF(B234&lt;='podpora limity'!B8,"výše žádosti o spolufinancování odpovídá pravidlům NSA","výše žádosti o spolufinancování neodpovídá pravidlům NSA, nároky na podporu musí být sníženy"))</f>
        <v/>
      </c>
      <c r="D235" s="111"/>
    </row>
    <row r="236" spans="1:4" ht="13.5" thickTop="1" x14ac:dyDescent="0.2"/>
  </sheetData>
  <sheetProtection algorithmName="SHA-512" hashValue="vIkFyIfybLlguZa6sVpgkyzNm/jXrH491O6kZqr+gK996jQq8z1tldscyu251AK+pg5aRnZCoaqxusGi/BwW0A==" saltValue="M7/266S4acgieolL4AcbYQ==" spinCount="100000" sheet="1" objects="1" scenarios="1"/>
  <protectedRanges>
    <protectedRange sqref="B66:B68" name="Oblast1"/>
  </protectedRanges>
  <mergeCells count="1">
    <mergeCell ref="A2:B2"/>
  </mergeCells>
  <conditionalFormatting sqref="B192">
    <cfRule type="cellIs" dxfId="3" priority="4" operator="greaterThan">
      <formula>0.7</formula>
    </cfRule>
  </conditionalFormatting>
  <conditionalFormatting sqref="B193">
    <cfRule type="containsText" dxfId="2" priority="1" operator="containsText" text="snížit">
      <formula>NOT(ISERROR(SEARCH("snížit",B193)))</formula>
    </cfRule>
  </conditionalFormatting>
  <conditionalFormatting sqref="B234">
    <cfRule type="cellIs" dxfId="1" priority="8" operator="greaterThan">
      <formula>0.7</formula>
    </cfRule>
  </conditionalFormatting>
  <conditionalFormatting sqref="B235">
    <cfRule type="containsText" dxfId="0" priority="7" operator="containsText" text="sníženy">
      <formula>NOT(ISERROR(SEARCH("sníženy",B235)))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92" xr:uid="{2B273DF3-6A27-4AB6-9D6C-822515480BF0}"/>
    <dataValidation allowBlank="1" showInputMessage="1" showErrorMessage="1" error="Podíl požadované podpory je příliš vysoký. Je nutné snížit tento dílčí podíl požadované podpory u této položky." sqref="B217 B220 B223 B226 B229 B232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B139 B144 B147 B161:B168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B188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B173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B176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B179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B182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workbookViewId="0">
      <pane ySplit="1" topLeftCell="A2" activePane="bottomLeft" state="frozen"/>
      <selection activeCell="H2" sqref="H2"/>
      <selection pane="bottomLeft" activeCell="H41" sqref="H41"/>
    </sheetView>
  </sheetViews>
  <sheetFormatPr defaultRowHeight="13.5" x14ac:dyDescent="0.25"/>
  <cols>
    <col min="1" max="1" width="3.6640625" style="20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19" t="s">
        <v>133</v>
      </c>
      <c r="B1" s="1" t="s">
        <v>3</v>
      </c>
      <c r="C1" s="3" t="s">
        <v>134</v>
      </c>
      <c r="D1" s="3" t="s">
        <v>5</v>
      </c>
      <c r="E1" s="3" t="s">
        <v>6</v>
      </c>
      <c r="F1" s="3" t="s">
        <v>8</v>
      </c>
      <c r="G1" s="18" t="s">
        <v>9</v>
      </c>
      <c r="H1" s="18" t="s">
        <v>10</v>
      </c>
      <c r="I1" s="1" t="s">
        <v>135</v>
      </c>
      <c r="J1" s="1" t="s">
        <v>136</v>
      </c>
      <c r="K1" s="1" t="s">
        <v>137</v>
      </c>
      <c r="L1" s="1" t="s">
        <v>70</v>
      </c>
      <c r="M1" s="1" t="s">
        <v>62</v>
      </c>
      <c r="N1" s="1" t="s">
        <v>138</v>
      </c>
    </row>
    <row r="2" spans="1:14" x14ac:dyDescent="0.25">
      <c r="A2" s="20">
        <v>90</v>
      </c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>
        <v>2021</v>
      </c>
      <c r="N2">
        <v>1</v>
      </c>
    </row>
    <row r="3" spans="1:14" x14ac:dyDescent="0.25">
      <c r="A3" s="20">
        <v>1</v>
      </c>
      <c r="B3" t="s">
        <v>150</v>
      </c>
      <c r="C3" t="s">
        <v>151</v>
      </c>
      <c r="D3" t="s">
        <v>152</v>
      </c>
      <c r="E3" t="s">
        <v>153</v>
      </c>
      <c r="F3" t="s">
        <v>154</v>
      </c>
      <c r="G3" t="s">
        <v>155</v>
      </c>
      <c r="H3" t="s">
        <v>156</v>
      </c>
      <c r="I3" t="s">
        <v>157</v>
      </c>
      <c r="J3" t="s">
        <v>158</v>
      </c>
      <c r="K3" t="s">
        <v>159</v>
      </c>
      <c r="M3">
        <v>2022</v>
      </c>
      <c r="N3">
        <v>2</v>
      </c>
    </row>
    <row r="4" spans="1:14" x14ac:dyDescent="0.25">
      <c r="A4" s="20">
        <v>2</v>
      </c>
      <c r="B4" t="s">
        <v>160</v>
      </c>
      <c r="D4" t="s">
        <v>161</v>
      </c>
      <c r="E4" t="s">
        <v>162</v>
      </c>
      <c r="F4" t="s">
        <v>163</v>
      </c>
      <c r="G4" t="s">
        <v>164</v>
      </c>
      <c r="H4" t="s">
        <v>165</v>
      </c>
      <c r="J4" t="s">
        <v>166</v>
      </c>
      <c r="K4" t="s">
        <v>167</v>
      </c>
      <c r="M4">
        <v>2023</v>
      </c>
      <c r="N4">
        <v>3</v>
      </c>
    </row>
    <row r="5" spans="1:14" x14ac:dyDescent="0.25">
      <c r="A5" s="20">
        <v>3</v>
      </c>
      <c r="B5" t="s">
        <v>168</v>
      </c>
      <c r="E5" t="s">
        <v>169</v>
      </c>
      <c r="F5" t="s">
        <v>170</v>
      </c>
      <c r="G5" t="s">
        <v>171</v>
      </c>
      <c r="H5" t="s">
        <v>172</v>
      </c>
      <c r="J5" t="s">
        <v>173</v>
      </c>
      <c r="K5" t="s">
        <v>174</v>
      </c>
      <c r="M5">
        <v>2024</v>
      </c>
      <c r="N5">
        <v>4</v>
      </c>
    </row>
    <row r="6" spans="1:14" x14ac:dyDescent="0.25">
      <c r="A6" s="20">
        <v>4</v>
      </c>
      <c r="B6" t="s">
        <v>175</v>
      </c>
      <c r="E6" t="s">
        <v>176</v>
      </c>
      <c r="F6" t="s">
        <v>177</v>
      </c>
      <c r="H6" t="s">
        <v>178</v>
      </c>
      <c r="J6" t="s">
        <v>179</v>
      </c>
      <c r="K6" t="s">
        <v>180</v>
      </c>
      <c r="M6">
        <v>2025</v>
      </c>
      <c r="N6">
        <v>5</v>
      </c>
    </row>
    <row r="7" spans="1:14" x14ac:dyDescent="0.25">
      <c r="A7" s="20">
        <v>5</v>
      </c>
      <c r="B7" t="s">
        <v>181</v>
      </c>
      <c r="E7" t="s">
        <v>182</v>
      </c>
      <c r="F7" t="s">
        <v>183</v>
      </c>
      <c r="H7" t="s">
        <v>184</v>
      </c>
      <c r="J7" t="s">
        <v>185</v>
      </c>
      <c r="K7" t="s">
        <v>149</v>
      </c>
      <c r="M7">
        <v>2026</v>
      </c>
      <c r="N7">
        <v>6</v>
      </c>
    </row>
    <row r="8" spans="1:14" x14ac:dyDescent="0.25">
      <c r="A8" s="20">
        <v>6</v>
      </c>
      <c r="B8" t="s">
        <v>186</v>
      </c>
      <c r="F8" t="s">
        <v>187</v>
      </c>
      <c r="H8" t="s">
        <v>188</v>
      </c>
      <c r="J8" t="s">
        <v>189</v>
      </c>
      <c r="N8">
        <v>7</v>
      </c>
    </row>
    <row r="9" spans="1:14" x14ac:dyDescent="0.25">
      <c r="A9" s="20">
        <v>7</v>
      </c>
      <c r="B9" t="s">
        <v>190</v>
      </c>
      <c r="H9" t="s">
        <v>191</v>
      </c>
      <c r="J9" t="s">
        <v>192</v>
      </c>
      <c r="N9">
        <v>8</v>
      </c>
    </row>
    <row r="10" spans="1:14" x14ac:dyDescent="0.25">
      <c r="A10" s="20">
        <v>102</v>
      </c>
      <c r="B10" t="s">
        <v>193</v>
      </c>
      <c r="H10" t="s">
        <v>194</v>
      </c>
      <c r="J10" t="s">
        <v>195</v>
      </c>
      <c r="N10">
        <v>9</v>
      </c>
    </row>
    <row r="11" spans="1:14" x14ac:dyDescent="0.25">
      <c r="A11" s="20">
        <v>8</v>
      </c>
      <c r="B11" t="s">
        <v>196</v>
      </c>
      <c r="J11" t="s">
        <v>197</v>
      </c>
      <c r="N11">
        <v>10</v>
      </c>
    </row>
    <row r="12" spans="1:14" x14ac:dyDescent="0.25">
      <c r="A12" s="20">
        <v>9</v>
      </c>
      <c r="B12" t="s">
        <v>198</v>
      </c>
      <c r="J12" t="s">
        <v>199</v>
      </c>
      <c r="N12">
        <v>11</v>
      </c>
    </row>
    <row r="13" spans="1:14" x14ac:dyDescent="0.25">
      <c r="A13" s="20">
        <v>10</v>
      </c>
      <c r="B13" t="s">
        <v>200</v>
      </c>
      <c r="J13" t="s">
        <v>201</v>
      </c>
      <c r="N13">
        <v>12</v>
      </c>
    </row>
    <row r="14" spans="1:14" x14ac:dyDescent="0.25">
      <c r="A14" s="20">
        <v>95</v>
      </c>
      <c r="B14" t="s">
        <v>202</v>
      </c>
      <c r="J14" t="s">
        <v>203</v>
      </c>
    </row>
    <row r="15" spans="1:14" x14ac:dyDescent="0.25">
      <c r="A15" s="20">
        <v>11</v>
      </c>
      <c r="B15" t="s">
        <v>204</v>
      </c>
      <c r="J15" t="s">
        <v>205</v>
      </c>
    </row>
    <row r="16" spans="1:14" x14ac:dyDescent="0.25">
      <c r="A16" s="20">
        <v>89</v>
      </c>
      <c r="B16" t="s">
        <v>206</v>
      </c>
    </row>
    <row r="17" spans="1:2" x14ac:dyDescent="0.25">
      <c r="A17" s="20">
        <v>92</v>
      </c>
      <c r="B17" t="s">
        <v>207</v>
      </c>
    </row>
    <row r="18" spans="1:2" x14ac:dyDescent="0.25">
      <c r="A18" s="20">
        <v>12</v>
      </c>
      <c r="B18" t="s">
        <v>208</v>
      </c>
    </row>
    <row r="19" spans="1:2" x14ac:dyDescent="0.25">
      <c r="A19" s="20">
        <v>13</v>
      </c>
      <c r="B19" t="s">
        <v>209</v>
      </c>
    </row>
    <row r="20" spans="1:2" x14ac:dyDescent="0.25">
      <c r="A20" s="20">
        <v>14</v>
      </c>
      <c r="B20" t="s">
        <v>210</v>
      </c>
    </row>
    <row r="21" spans="1:2" x14ac:dyDescent="0.25">
      <c r="A21" s="20">
        <v>15</v>
      </c>
      <c r="B21" t="s">
        <v>211</v>
      </c>
    </row>
    <row r="22" spans="1:2" x14ac:dyDescent="0.25">
      <c r="A22" s="20">
        <v>16</v>
      </c>
      <c r="B22" t="s">
        <v>212</v>
      </c>
    </row>
    <row r="23" spans="1:2" x14ac:dyDescent="0.25">
      <c r="A23" s="20">
        <v>17</v>
      </c>
      <c r="B23" t="s">
        <v>213</v>
      </c>
    </row>
    <row r="24" spans="1:2" x14ac:dyDescent="0.25">
      <c r="A24" s="20">
        <v>18</v>
      </c>
      <c r="B24" t="s">
        <v>214</v>
      </c>
    </row>
    <row r="25" spans="1:2" x14ac:dyDescent="0.25">
      <c r="A25" s="20">
        <v>86</v>
      </c>
      <c r="B25" t="s">
        <v>215</v>
      </c>
    </row>
    <row r="26" spans="1:2" x14ac:dyDescent="0.25">
      <c r="A26" s="20">
        <v>19</v>
      </c>
      <c r="B26" t="s">
        <v>216</v>
      </c>
    </row>
    <row r="27" spans="1:2" x14ac:dyDescent="0.25">
      <c r="A27" s="20">
        <v>20</v>
      </c>
      <c r="B27" t="s">
        <v>217</v>
      </c>
    </row>
    <row r="28" spans="1:2" x14ac:dyDescent="0.25">
      <c r="A28" s="20">
        <v>21</v>
      </c>
      <c r="B28" t="s">
        <v>218</v>
      </c>
    </row>
    <row r="29" spans="1:2" x14ac:dyDescent="0.25">
      <c r="A29" s="20">
        <v>22</v>
      </c>
      <c r="B29" t="s">
        <v>219</v>
      </c>
    </row>
    <row r="30" spans="1:2" x14ac:dyDescent="0.25">
      <c r="A30" s="20">
        <v>23</v>
      </c>
      <c r="B30" t="s">
        <v>220</v>
      </c>
    </row>
    <row r="31" spans="1:2" x14ac:dyDescent="0.25">
      <c r="A31" s="20">
        <v>24</v>
      </c>
      <c r="B31" t="s">
        <v>221</v>
      </c>
    </row>
    <row r="32" spans="1:2" x14ac:dyDescent="0.25">
      <c r="A32" s="20">
        <v>25</v>
      </c>
      <c r="B32" t="s">
        <v>222</v>
      </c>
    </row>
    <row r="33" spans="1:2" x14ac:dyDescent="0.25">
      <c r="A33" s="20">
        <v>101</v>
      </c>
      <c r="B33" t="s">
        <v>223</v>
      </c>
    </row>
    <row r="34" spans="1:2" x14ac:dyDescent="0.25">
      <c r="A34" s="20">
        <v>26</v>
      </c>
      <c r="B34" t="s">
        <v>224</v>
      </c>
    </row>
    <row r="35" spans="1:2" x14ac:dyDescent="0.25">
      <c r="A35" s="20">
        <v>27</v>
      </c>
      <c r="B35" t="s">
        <v>225</v>
      </c>
    </row>
    <row r="36" spans="1:2" x14ac:dyDescent="0.25">
      <c r="A36" s="20">
        <v>28</v>
      </c>
      <c r="B36" t="s">
        <v>226</v>
      </c>
    </row>
    <row r="37" spans="1:2" x14ac:dyDescent="0.25">
      <c r="A37" s="20">
        <v>99</v>
      </c>
      <c r="B37" t="s">
        <v>227</v>
      </c>
    </row>
    <row r="38" spans="1:2" x14ac:dyDescent="0.25">
      <c r="A38" s="20">
        <v>29</v>
      </c>
      <c r="B38" t="s">
        <v>228</v>
      </c>
    </row>
    <row r="39" spans="1:2" x14ac:dyDescent="0.25">
      <c r="A39" s="20">
        <v>30</v>
      </c>
      <c r="B39" t="s">
        <v>229</v>
      </c>
    </row>
    <row r="40" spans="1:2" x14ac:dyDescent="0.25">
      <c r="A40" s="20">
        <v>31</v>
      </c>
      <c r="B40" t="s">
        <v>230</v>
      </c>
    </row>
    <row r="41" spans="1:2" x14ac:dyDescent="0.25">
      <c r="A41" s="20">
        <v>96</v>
      </c>
      <c r="B41" t="s">
        <v>231</v>
      </c>
    </row>
    <row r="42" spans="1:2" x14ac:dyDescent="0.25">
      <c r="A42" s="20">
        <v>32</v>
      </c>
      <c r="B42" t="s">
        <v>232</v>
      </c>
    </row>
    <row r="43" spans="1:2" x14ac:dyDescent="0.25">
      <c r="A43" s="20">
        <v>33</v>
      </c>
      <c r="B43" t="s">
        <v>233</v>
      </c>
    </row>
    <row r="44" spans="1:2" x14ac:dyDescent="0.25">
      <c r="A44" s="20">
        <v>34</v>
      </c>
      <c r="B44" t="s">
        <v>234</v>
      </c>
    </row>
    <row r="45" spans="1:2" x14ac:dyDescent="0.25">
      <c r="A45" s="20">
        <v>83</v>
      </c>
      <c r="B45" t="s">
        <v>235</v>
      </c>
    </row>
    <row r="46" spans="1:2" x14ac:dyDescent="0.25">
      <c r="A46" s="20">
        <v>35</v>
      </c>
      <c r="B46" t="s">
        <v>236</v>
      </c>
    </row>
    <row r="47" spans="1:2" x14ac:dyDescent="0.25">
      <c r="A47" s="20">
        <v>36</v>
      </c>
      <c r="B47" t="s">
        <v>237</v>
      </c>
    </row>
    <row r="48" spans="1:2" x14ac:dyDescent="0.25">
      <c r="A48" s="20">
        <v>98</v>
      </c>
      <c r="B48" t="s">
        <v>238</v>
      </c>
    </row>
    <row r="49" spans="1:2" x14ac:dyDescent="0.25">
      <c r="A49" s="20">
        <v>100</v>
      </c>
      <c r="B49" t="s">
        <v>239</v>
      </c>
    </row>
    <row r="50" spans="1:2" x14ac:dyDescent="0.25">
      <c r="A50" s="20">
        <v>37</v>
      </c>
      <c r="B50" t="s">
        <v>240</v>
      </c>
    </row>
    <row r="51" spans="1:2" x14ac:dyDescent="0.25">
      <c r="A51" s="20">
        <v>38</v>
      </c>
      <c r="B51" t="s">
        <v>241</v>
      </c>
    </row>
    <row r="52" spans="1:2" x14ac:dyDescent="0.25">
      <c r="A52" s="20">
        <v>80</v>
      </c>
      <c r="B52" t="s">
        <v>242</v>
      </c>
    </row>
    <row r="53" spans="1:2" x14ac:dyDescent="0.25">
      <c r="A53" s="20">
        <v>94</v>
      </c>
      <c r="B53" t="s">
        <v>243</v>
      </c>
    </row>
    <row r="54" spans="1:2" x14ac:dyDescent="0.25">
      <c r="A54" s="20">
        <v>39</v>
      </c>
      <c r="B54" t="s">
        <v>244</v>
      </c>
    </row>
    <row r="55" spans="1:2" x14ac:dyDescent="0.25">
      <c r="A55" s="20">
        <v>40</v>
      </c>
      <c r="B55" t="s">
        <v>245</v>
      </c>
    </row>
    <row r="56" spans="1:2" x14ac:dyDescent="0.25">
      <c r="A56" s="20">
        <v>91</v>
      </c>
      <c r="B56" t="s">
        <v>246</v>
      </c>
    </row>
    <row r="57" spans="1:2" x14ac:dyDescent="0.25">
      <c r="A57" s="20">
        <v>85</v>
      </c>
      <c r="B57" t="s">
        <v>247</v>
      </c>
    </row>
    <row r="58" spans="1:2" x14ac:dyDescent="0.25">
      <c r="A58" s="20">
        <v>41</v>
      </c>
      <c r="B58" t="s">
        <v>248</v>
      </c>
    </row>
    <row r="59" spans="1:2" x14ac:dyDescent="0.25">
      <c r="A59" s="20">
        <v>42</v>
      </c>
      <c r="B59" t="s">
        <v>249</v>
      </c>
    </row>
    <row r="60" spans="1:2" x14ac:dyDescent="0.25">
      <c r="A60" s="20">
        <v>88</v>
      </c>
      <c r="B60" t="s">
        <v>250</v>
      </c>
    </row>
    <row r="61" spans="1:2" x14ac:dyDescent="0.25">
      <c r="A61" s="20">
        <v>44</v>
      </c>
      <c r="B61" t="s">
        <v>251</v>
      </c>
    </row>
    <row r="62" spans="1:2" x14ac:dyDescent="0.25">
      <c r="A62" s="20">
        <v>45</v>
      </c>
      <c r="B62" t="s">
        <v>252</v>
      </c>
    </row>
    <row r="63" spans="1:2" x14ac:dyDescent="0.25">
      <c r="A63" s="20">
        <v>46</v>
      </c>
      <c r="B63" t="s">
        <v>253</v>
      </c>
    </row>
    <row r="64" spans="1:2" x14ac:dyDescent="0.25">
      <c r="A64" s="20">
        <v>47</v>
      </c>
      <c r="B64" t="s">
        <v>254</v>
      </c>
    </row>
    <row r="65" spans="1:2" x14ac:dyDescent="0.25">
      <c r="A65" s="20">
        <v>48</v>
      </c>
      <c r="B65" t="s">
        <v>255</v>
      </c>
    </row>
    <row r="66" spans="1:2" x14ac:dyDescent="0.25">
      <c r="A66" s="20">
        <v>49</v>
      </c>
      <c r="B66" t="s">
        <v>256</v>
      </c>
    </row>
    <row r="67" spans="1:2" x14ac:dyDescent="0.25">
      <c r="A67" s="20">
        <v>82</v>
      </c>
      <c r="B67" t="s">
        <v>257</v>
      </c>
    </row>
    <row r="68" spans="1:2" x14ac:dyDescent="0.25">
      <c r="A68" s="20">
        <v>50</v>
      </c>
      <c r="B68" t="s">
        <v>258</v>
      </c>
    </row>
    <row r="69" spans="1:2" x14ac:dyDescent="0.25">
      <c r="A69" s="20">
        <v>93</v>
      </c>
      <c r="B69" t="s">
        <v>259</v>
      </c>
    </row>
    <row r="70" spans="1:2" x14ac:dyDescent="0.25">
      <c r="A70" s="20">
        <v>103</v>
      </c>
      <c r="B70" t="s">
        <v>260</v>
      </c>
    </row>
    <row r="71" spans="1:2" x14ac:dyDescent="0.25">
      <c r="A71" s="20">
        <v>87</v>
      </c>
      <c r="B71" t="s">
        <v>261</v>
      </c>
    </row>
    <row r="72" spans="1:2" x14ac:dyDescent="0.25">
      <c r="A72" s="20">
        <v>51</v>
      </c>
      <c r="B72" t="s">
        <v>262</v>
      </c>
    </row>
    <row r="73" spans="1:2" x14ac:dyDescent="0.25">
      <c r="A73" s="20">
        <v>52</v>
      </c>
      <c r="B73" t="s">
        <v>263</v>
      </c>
    </row>
    <row r="74" spans="1:2" x14ac:dyDescent="0.25">
      <c r="A74" s="20">
        <v>53</v>
      </c>
      <c r="B74" t="s">
        <v>264</v>
      </c>
    </row>
    <row r="75" spans="1:2" x14ac:dyDescent="0.25">
      <c r="A75" s="20">
        <v>54</v>
      </c>
      <c r="B75" t="s">
        <v>265</v>
      </c>
    </row>
    <row r="76" spans="1:2" x14ac:dyDescent="0.25">
      <c r="A76" s="20">
        <v>55</v>
      </c>
      <c r="B76" t="s">
        <v>266</v>
      </c>
    </row>
    <row r="77" spans="1:2" x14ac:dyDescent="0.25">
      <c r="A77" s="20">
        <v>56</v>
      </c>
      <c r="B77" t="s">
        <v>267</v>
      </c>
    </row>
    <row r="78" spans="1:2" x14ac:dyDescent="0.25">
      <c r="A78" s="20">
        <v>57</v>
      </c>
      <c r="B78" t="s">
        <v>268</v>
      </c>
    </row>
    <row r="79" spans="1:2" x14ac:dyDescent="0.25">
      <c r="A79" s="20">
        <v>58</v>
      </c>
      <c r="B79" t="s">
        <v>269</v>
      </c>
    </row>
    <row r="80" spans="1:2" x14ac:dyDescent="0.25">
      <c r="A80" s="20">
        <v>59</v>
      </c>
      <c r="B80" t="s">
        <v>270</v>
      </c>
    </row>
    <row r="81" spans="1:2" x14ac:dyDescent="0.25">
      <c r="A81" s="20">
        <v>60</v>
      </c>
      <c r="B81" t="s">
        <v>271</v>
      </c>
    </row>
    <row r="82" spans="1:2" x14ac:dyDescent="0.25">
      <c r="A82" s="20">
        <v>61</v>
      </c>
      <c r="B82" t="s">
        <v>272</v>
      </c>
    </row>
    <row r="83" spans="1:2" x14ac:dyDescent="0.25">
      <c r="A83" s="20">
        <v>62</v>
      </c>
      <c r="B83" t="s">
        <v>273</v>
      </c>
    </row>
    <row r="84" spans="1:2" x14ac:dyDescent="0.25">
      <c r="A84" s="20">
        <v>63</v>
      </c>
      <c r="B84" t="s">
        <v>274</v>
      </c>
    </row>
    <row r="85" spans="1:2" x14ac:dyDescent="0.25">
      <c r="A85" s="20">
        <v>64</v>
      </c>
      <c r="B85" t="s">
        <v>275</v>
      </c>
    </row>
    <row r="86" spans="1:2" x14ac:dyDescent="0.25">
      <c r="A86" s="20">
        <v>65</v>
      </c>
      <c r="B86" t="s">
        <v>276</v>
      </c>
    </row>
    <row r="87" spans="1:2" x14ac:dyDescent="0.25">
      <c r="A87" s="20">
        <v>78</v>
      </c>
      <c r="B87" t="s">
        <v>277</v>
      </c>
    </row>
    <row r="88" spans="1:2" x14ac:dyDescent="0.25">
      <c r="A88" s="20">
        <v>66</v>
      </c>
      <c r="B88" t="s">
        <v>278</v>
      </c>
    </row>
    <row r="89" spans="1:2" x14ac:dyDescent="0.25">
      <c r="A89" s="20">
        <v>67</v>
      </c>
      <c r="B89" t="s">
        <v>279</v>
      </c>
    </row>
    <row r="90" spans="1:2" x14ac:dyDescent="0.25">
      <c r="A90" s="20">
        <v>68</v>
      </c>
      <c r="B90" t="s">
        <v>280</v>
      </c>
    </row>
    <row r="91" spans="1:2" x14ac:dyDescent="0.25">
      <c r="A91" s="20">
        <v>69</v>
      </c>
      <c r="B91" t="s">
        <v>281</v>
      </c>
    </row>
    <row r="92" spans="1:2" x14ac:dyDescent="0.25">
      <c r="A92" s="20">
        <v>97</v>
      </c>
      <c r="B92" t="s">
        <v>282</v>
      </c>
    </row>
    <row r="93" spans="1:2" x14ac:dyDescent="0.25">
      <c r="A93" s="20">
        <v>70</v>
      </c>
      <c r="B93" t="s">
        <v>283</v>
      </c>
    </row>
    <row r="94" spans="1:2" x14ac:dyDescent="0.25">
      <c r="A94" s="20">
        <v>84</v>
      </c>
      <c r="B94" t="s">
        <v>284</v>
      </c>
    </row>
    <row r="95" spans="1:2" x14ac:dyDescent="0.25">
      <c r="A95" s="20">
        <v>71</v>
      </c>
      <c r="B95" t="s">
        <v>285</v>
      </c>
    </row>
    <row r="96" spans="1:2" x14ac:dyDescent="0.25">
      <c r="A96" s="20">
        <v>72</v>
      </c>
      <c r="B96" t="s">
        <v>286</v>
      </c>
    </row>
    <row r="97" spans="1:2" x14ac:dyDescent="0.25">
      <c r="A97" s="20">
        <v>73</v>
      </c>
      <c r="B97" t="s">
        <v>287</v>
      </c>
    </row>
    <row r="98" spans="1:2" x14ac:dyDescent="0.25">
      <c r="A98" s="20">
        <v>81</v>
      </c>
      <c r="B98" t="s">
        <v>288</v>
      </c>
    </row>
    <row r="99" spans="1:2" x14ac:dyDescent="0.25">
      <c r="A99" s="20">
        <v>74</v>
      </c>
      <c r="B99" t="s">
        <v>289</v>
      </c>
    </row>
    <row r="100" spans="1:2" x14ac:dyDescent="0.25">
      <c r="A100" s="20">
        <v>79</v>
      </c>
      <c r="B100" t="s">
        <v>290</v>
      </c>
    </row>
    <row r="101" spans="1:2" x14ac:dyDescent="0.25">
      <c r="A101" s="20">
        <v>75</v>
      </c>
      <c r="B101" t="s">
        <v>291</v>
      </c>
    </row>
    <row r="102" spans="1:2" x14ac:dyDescent="0.25">
      <c r="A102" s="20">
        <v>76</v>
      </c>
      <c r="B102" t="s">
        <v>292</v>
      </c>
    </row>
    <row r="103" spans="1:2" x14ac:dyDescent="0.25">
      <c r="A103" s="20">
        <v>43</v>
      </c>
      <c r="B103" t="s">
        <v>293</v>
      </c>
    </row>
    <row r="104" spans="1:2" x14ac:dyDescent="0.25">
      <c r="A104" s="20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D6" sqref="D6"/>
    </sheetView>
  </sheetViews>
  <sheetFormatPr defaultRowHeight="12.75" x14ac:dyDescent="0.2"/>
  <cols>
    <col min="1" max="1" width="46.33203125" bestFit="1" customWidth="1"/>
    <col min="2" max="2" width="17.83203125" style="63" bestFit="1" customWidth="1"/>
    <col min="3" max="3" width="2.83203125" customWidth="1"/>
    <col min="4" max="4" width="17.1640625" bestFit="1" customWidth="1"/>
  </cols>
  <sheetData>
    <row r="1" spans="1:4" x14ac:dyDescent="0.2">
      <c r="A1" s="54" t="s">
        <v>294</v>
      </c>
      <c r="B1" s="61" t="s">
        <v>295</v>
      </c>
      <c r="D1" s="63" t="s">
        <v>296</v>
      </c>
    </row>
    <row r="2" spans="1:4" x14ac:dyDescent="0.2">
      <c r="A2" s="55" t="s">
        <v>297</v>
      </c>
      <c r="B2" s="64">
        <v>1</v>
      </c>
      <c r="D2" s="64">
        <v>1</v>
      </c>
    </row>
    <row r="3" spans="1:4" x14ac:dyDescent="0.2">
      <c r="A3" s="55" t="s">
        <v>298</v>
      </c>
      <c r="B3" s="64">
        <v>1</v>
      </c>
      <c r="D3" s="64">
        <v>1</v>
      </c>
    </row>
    <row r="4" spans="1:4" x14ac:dyDescent="0.2">
      <c r="A4" s="55" t="s">
        <v>299</v>
      </c>
      <c r="B4" s="64">
        <v>1</v>
      </c>
      <c r="D4" s="64">
        <v>1</v>
      </c>
    </row>
    <row r="5" spans="1:4" x14ac:dyDescent="0.2">
      <c r="A5" s="55" t="s">
        <v>300</v>
      </c>
      <c r="B5" s="64">
        <v>1</v>
      </c>
      <c r="D5" s="64">
        <v>0.15</v>
      </c>
    </row>
    <row r="6" spans="1:4" x14ac:dyDescent="0.2">
      <c r="A6" s="55" t="s">
        <v>301</v>
      </c>
      <c r="B6" s="64">
        <v>1</v>
      </c>
      <c r="D6" s="64">
        <v>0.25</v>
      </c>
    </row>
    <row r="7" spans="1:4" x14ac:dyDescent="0.2">
      <c r="A7" s="55" t="s">
        <v>302</v>
      </c>
      <c r="B7" s="64">
        <v>1</v>
      </c>
      <c r="D7" s="64">
        <v>1</v>
      </c>
    </row>
    <row r="8" spans="1:4" x14ac:dyDescent="0.2">
      <c r="A8" s="54" t="s">
        <v>303</v>
      </c>
      <c r="B8" s="62">
        <v>0.7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6D6D6-9A09-49B7-8E33-EA0625909A4E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c2dd9244-2547-4197-b4bd-e7d270d73f7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Švehla Zbyněk</cp:lastModifiedBy>
  <cp:revision/>
  <dcterms:created xsi:type="dcterms:W3CDTF">2020-05-31T14:29:47Z</dcterms:created>
  <dcterms:modified xsi:type="dcterms:W3CDTF">2024-02-09T12:17:29Z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